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hpwqld.sharepoint.com/sites/teamsites/qgp/qppcu/ESM and EST Secretariat/3. Projects/3. 2021/11. Training Program/3. Planning and development materials/1. SHARED FOLDER - Helix Collaboration Space/11. Final Release/Day 2/Additional Resources from QGP/"/>
    </mc:Choice>
  </mc:AlternateContent>
  <xr:revisionPtr revIDLastSave="791" documentId="13_ncr:1_{C4384F6D-389C-48E1-A22F-DD3C97B3D30D}" xr6:coauthVersionLast="47" xr6:coauthVersionMax="47" xr10:uidLastSave="{1DF54FAD-69A0-4983-9CD3-42A4A96521BF}"/>
  <bookViews>
    <workbookView xWindow="-120" yWindow="-120" windowWidth="20730" windowHeight="11160" tabRatio="728" activeTab="1" xr2:uid="{3409078B-370F-49F3-AD25-82D6F72B69FF}"/>
  </bookViews>
  <sheets>
    <sheet name="Employee - Clarke Kent" sheetId="34" r:id="rId1"/>
    <sheet name="Employee - Bruce Wayne" sheetId="45" r:id="rId2"/>
    <sheet name="Ongoing Site Audit Tool" sheetId="7" state="hidden" r:id="rId3"/>
  </sheets>
  <definedNames>
    <definedName name="_xlnm.Print_Area" localSheetId="1">'Employee - Bruce Wayne'!$A$1:$M$75</definedName>
    <definedName name="_xlnm.Print_Area" localSheetId="0">'Employee - Clarke Kent'!$A$1:$M$75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45" l="1"/>
  <c r="H25" i="45" s="1"/>
  <c r="H60" i="45"/>
  <c r="G60" i="45"/>
  <c r="H25" i="34"/>
  <c r="G25" i="34"/>
  <c r="H60" i="34"/>
  <c r="G60" i="34"/>
  <c r="H23" i="45"/>
  <c r="H22" i="45"/>
  <c r="L65" i="34"/>
  <c r="L30" i="34"/>
  <c r="K65" i="45"/>
  <c r="L65" i="45"/>
  <c r="F30" i="34" l="1"/>
  <c r="K30" i="34"/>
  <c r="G23" i="45"/>
  <c r="K63" i="45"/>
  <c r="L63" i="45" s="1"/>
  <c r="K62" i="45"/>
  <c r="K60" i="45"/>
  <c r="K28" i="45"/>
  <c r="K27" i="45"/>
  <c r="K25" i="45"/>
  <c r="K29" i="34"/>
  <c r="K28" i="34"/>
  <c r="K27" i="34"/>
  <c r="K25" i="34"/>
  <c r="K24" i="34"/>
  <c r="K23" i="34"/>
  <c r="K22" i="34"/>
  <c r="K64" i="34"/>
  <c r="K63" i="34"/>
  <c r="K65" i="34" s="1"/>
  <c r="K62" i="34"/>
  <c r="K60" i="34"/>
  <c r="K59" i="34"/>
  <c r="K58" i="34"/>
  <c r="K57" i="34"/>
  <c r="J25" i="45"/>
  <c r="G58" i="45" l="1"/>
  <c r="H58" i="45" s="1"/>
  <c r="C58" i="45"/>
  <c r="L64" i="34"/>
  <c r="I58" i="34"/>
  <c r="J58" i="34" s="1"/>
  <c r="G58" i="34"/>
  <c r="H58" i="34" s="1"/>
  <c r="C58" i="34"/>
  <c r="G57" i="34"/>
  <c r="H57" i="34" s="1"/>
  <c r="I23" i="34"/>
  <c r="G23" i="34"/>
  <c r="H23" i="34" s="1"/>
  <c r="C23" i="34"/>
  <c r="C23" i="45"/>
  <c r="K23" i="45" s="1"/>
  <c r="L23" i="45" s="1"/>
  <c r="L23" i="34" l="1"/>
  <c r="L58" i="34"/>
  <c r="J23" i="34"/>
  <c r="E73" i="45" l="1"/>
  <c r="E72" i="45"/>
  <c r="E71" i="45"/>
  <c r="E70" i="45"/>
  <c r="E69" i="45"/>
  <c r="F65" i="45"/>
  <c r="G64" i="45"/>
  <c r="J63" i="45"/>
  <c r="G63" i="45"/>
  <c r="H63" i="45" s="1"/>
  <c r="J62" i="45"/>
  <c r="G62" i="45"/>
  <c r="H62" i="45" s="1"/>
  <c r="L60" i="45"/>
  <c r="J60" i="45"/>
  <c r="G59" i="45"/>
  <c r="C59" i="45"/>
  <c r="G57" i="45"/>
  <c r="H57" i="45" s="1"/>
  <c r="D52" i="45"/>
  <c r="I59" i="45" s="1"/>
  <c r="K59" i="45" s="1"/>
  <c r="C52" i="45"/>
  <c r="B51" i="45"/>
  <c r="A51" i="45"/>
  <c r="A50" i="45" s="1"/>
  <c r="A49" i="45" s="1"/>
  <c r="A48" i="45" s="1"/>
  <c r="A47" i="45" s="1"/>
  <c r="A46" i="45" s="1"/>
  <c r="A45" i="45" s="1"/>
  <c r="B50" i="45"/>
  <c r="B49" i="45"/>
  <c r="B48" i="45"/>
  <c r="B47" i="45"/>
  <c r="B46" i="45"/>
  <c r="B45" i="45"/>
  <c r="E38" i="45"/>
  <c r="E37" i="45"/>
  <c r="E36" i="45"/>
  <c r="E35" i="45"/>
  <c r="E34" i="45"/>
  <c r="F30" i="45"/>
  <c r="G29" i="45"/>
  <c r="H29" i="45" s="1"/>
  <c r="G28" i="45"/>
  <c r="L28" i="45" s="1"/>
  <c r="J27" i="45"/>
  <c r="G27" i="45"/>
  <c r="H27" i="45" s="1"/>
  <c r="L25" i="45"/>
  <c r="G24" i="45"/>
  <c r="C24" i="45"/>
  <c r="G22" i="45"/>
  <c r="D17" i="45"/>
  <c r="I24" i="45" s="1"/>
  <c r="C17" i="45"/>
  <c r="I22" i="45" s="1"/>
  <c r="B16" i="45"/>
  <c r="A16" i="45"/>
  <c r="A15" i="45" s="1"/>
  <c r="A14" i="45" s="1"/>
  <c r="A13" i="45" s="1"/>
  <c r="A12" i="45" s="1"/>
  <c r="A11" i="45" s="1"/>
  <c r="A10" i="45" s="1"/>
  <c r="B15" i="45"/>
  <c r="B14" i="45"/>
  <c r="B13" i="45"/>
  <c r="B12" i="45"/>
  <c r="B11" i="45"/>
  <c r="B10" i="45"/>
  <c r="D59" i="34"/>
  <c r="G59" i="34" s="1"/>
  <c r="C59" i="34"/>
  <c r="E73" i="34"/>
  <c r="E72" i="34"/>
  <c r="E71" i="34"/>
  <c r="E70" i="34"/>
  <c r="E69" i="34"/>
  <c r="F65" i="34"/>
  <c r="G64" i="34"/>
  <c r="H64" i="34" s="1"/>
  <c r="G63" i="34"/>
  <c r="H63" i="34" s="1"/>
  <c r="J62" i="34"/>
  <c r="G62" i="34"/>
  <c r="H62" i="34" s="1"/>
  <c r="L60" i="34"/>
  <c r="J60" i="34"/>
  <c r="D52" i="34"/>
  <c r="I59" i="34" s="1"/>
  <c r="C52" i="34"/>
  <c r="B51" i="34"/>
  <c r="A51" i="34"/>
  <c r="A50" i="34" s="1"/>
  <c r="A49" i="34" s="1"/>
  <c r="A48" i="34" s="1"/>
  <c r="A47" i="34" s="1"/>
  <c r="A46" i="34" s="1"/>
  <c r="A45" i="34" s="1"/>
  <c r="B50" i="34"/>
  <c r="B49" i="34"/>
  <c r="B48" i="34"/>
  <c r="B47" i="34"/>
  <c r="B46" i="34"/>
  <c r="B45" i="34"/>
  <c r="E34" i="34"/>
  <c r="E36" i="34"/>
  <c r="E35" i="34"/>
  <c r="E38" i="34"/>
  <c r="E37" i="34"/>
  <c r="J22" i="45" l="1"/>
  <c r="K22" i="45"/>
  <c r="J24" i="45"/>
  <c r="K24" i="45"/>
  <c r="L24" i="45" s="1"/>
  <c r="I57" i="45"/>
  <c r="K57" i="45" s="1"/>
  <c r="L57" i="45" s="1"/>
  <c r="I58" i="45"/>
  <c r="I57" i="34"/>
  <c r="L59" i="45"/>
  <c r="B52" i="45"/>
  <c r="I64" i="45" s="1"/>
  <c r="K64" i="45" s="1"/>
  <c r="B17" i="45"/>
  <c r="I23" i="45" s="1"/>
  <c r="L27" i="45"/>
  <c r="H24" i="45"/>
  <c r="G30" i="45"/>
  <c r="G65" i="45"/>
  <c r="H59" i="45"/>
  <c r="H28" i="45"/>
  <c r="L62" i="45"/>
  <c r="H64" i="45"/>
  <c r="J59" i="45"/>
  <c r="L62" i="34"/>
  <c r="L59" i="34"/>
  <c r="L63" i="34"/>
  <c r="H59" i="34"/>
  <c r="G65" i="34"/>
  <c r="J59" i="34"/>
  <c r="B52" i="34"/>
  <c r="J57" i="45" l="1"/>
  <c r="K58" i="45"/>
  <c r="L58" i="45" s="1"/>
  <c r="J58" i="45"/>
  <c r="I64" i="34"/>
  <c r="J64" i="34" s="1"/>
  <c r="I63" i="34"/>
  <c r="J63" i="34" s="1"/>
  <c r="L64" i="45"/>
  <c r="J64" i="45"/>
  <c r="J23" i="45"/>
  <c r="I29" i="45"/>
  <c r="J28" i="45"/>
  <c r="L57" i="34"/>
  <c r="J57" i="34"/>
  <c r="L22" i="45"/>
  <c r="L30" i="45" s="1"/>
  <c r="J29" i="45" l="1"/>
  <c r="K29" i="45"/>
  <c r="G28" i="34"/>
  <c r="L28" i="34" s="1"/>
  <c r="G29" i="34"/>
  <c r="L29" i="34" s="1"/>
  <c r="J27" i="34"/>
  <c r="G27" i="34"/>
  <c r="L27" i="34" s="1"/>
  <c r="B16" i="34"/>
  <c r="B15" i="34"/>
  <c r="B14" i="34"/>
  <c r="B13" i="34"/>
  <c r="B12" i="34"/>
  <c r="B11" i="34"/>
  <c r="B10" i="34"/>
  <c r="L29" i="45" l="1"/>
  <c r="K30" i="45"/>
  <c r="H29" i="34"/>
  <c r="H28" i="34"/>
  <c r="H27" i="34"/>
  <c r="B17" i="34"/>
  <c r="I28" i="34" l="1"/>
  <c r="J28" i="34" s="1"/>
  <c r="I29" i="34"/>
  <c r="J29" i="34" s="1"/>
  <c r="L25" i="34" l="1"/>
  <c r="J25" i="34"/>
  <c r="D17" i="34"/>
  <c r="I24" i="34" s="1"/>
  <c r="C17" i="34"/>
  <c r="I22" i="34" s="1"/>
  <c r="A16" i="34"/>
  <c r="A15" i="34" s="1"/>
  <c r="A14" i="34" s="1"/>
  <c r="A13" i="34" s="1"/>
  <c r="A12" i="34" s="1"/>
  <c r="A11" i="34" s="1"/>
  <c r="A10" i="34" s="1"/>
  <c r="G22" i="34" l="1"/>
  <c r="J22" i="34"/>
  <c r="J24" i="34"/>
  <c r="C24" i="34"/>
  <c r="D24" i="34"/>
  <c r="G24" i="34" s="1"/>
  <c r="H24" i="34" s="1"/>
  <c r="L22" i="34" l="1"/>
  <c r="H22" i="34"/>
  <c r="L24" i="34"/>
  <c r="G30" i="34" l="1"/>
</calcChain>
</file>

<file path=xl/sharedStrings.xml><?xml version="1.0" encoding="utf-8"?>
<sst xmlns="http://schemas.openxmlformats.org/spreadsheetml/2006/main" count="436" uniqueCount="213">
  <si>
    <t>Legend</t>
  </si>
  <si>
    <t>Project Name:</t>
  </si>
  <si>
    <t>Subcontractor Name</t>
  </si>
  <si>
    <t xml:space="preserve">Compliance Criteria </t>
  </si>
  <si>
    <t xml:space="preserve">Evidence Sighted / Obtained </t>
  </si>
  <si>
    <t>Evidence:</t>
  </si>
  <si>
    <t>Evidence subcontractor only deducts authorised deductions made from an employee’s pay.</t>
  </si>
  <si>
    <t>Payment Evidence:</t>
  </si>
  <si>
    <t xml:space="preserve"> </t>
  </si>
  <si>
    <t>Positive Findings</t>
  </si>
  <si>
    <t>Opportunities for Improvement</t>
  </si>
  <si>
    <t>Feedback from Subcontractor and Staff</t>
  </si>
  <si>
    <t xml:space="preserve">Audit Comments </t>
  </si>
  <si>
    <t>Total</t>
  </si>
  <si>
    <t>Correct</t>
  </si>
  <si>
    <t>Compliance Criteria</t>
  </si>
  <si>
    <t>Principal / Managing Contractor</t>
  </si>
  <si>
    <t>Previous Audit Date</t>
  </si>
  <si>
    <t>Location</t>
  </si>
  <si>
    <t>Current Audit Date</t>
  </si>
  <si>
    <t>Audit Location</t>
  </si>
  <si>
    <t>Representatives present during the audit</t>
  </si>
  <si>
    <t>Lead Audit Officer</t>
  </si>
  <si>
    <t>Additional Comments / Observations</t>
  </si>
  <si>
    <t>Sub-subcontractors</t>
  </si>
  <si>
    <t>Review previous non-conformances</t>
  </si>
  <si>
    <t>QBCC License Check:</t>
  </si>
  <si>
    <r>
      <t xml:space="preserve">Yes  </t>
    </r>
    <r>
      <rPr>
        <sz val="12"/>
        <color rgb="FF414042"/>
        <rFont val="MS Gothic"/>
        <family val="3"/>
      </rPr>
      <t>☐</t>
    </r>
    <r>
      <rPr>
        <sz val="11"/>
        <color rgb="FF414042"/>
        <rFont val="Calibri"/>
        <family val="2"/>
      </rPr>
      <t xml:space="preserve">      No </t>
    </r>
    <r>
      <rPr>
        <sz val="12"/>
        <color rgb="FF414042"/>
        <rFont val="Arial"/>
        <family val="2"/>
      </rPr>
      <t xml:space="preserve"> </t>
    </r>
    <r>
      <rPr>
        <sz val="12"/>
        <color rgb="FF414042"/>
        <rFont val="MS Gothic"/>
        <family val="3"/>
      </rPr>
      <t>☐</t>
    </r>
    <r>
      <rPr>
        <sz val="12"/>
        <color rgb="FF414042"/>
        <rFont val="Arial"/>
        <family val="2"/>
      </rPr>
      <t xml:space="preserve">   </t>
    </r>
    <r>
      <rPr>
        <sz val="11"/>
        <color rgb="FF414042"/>
        <rFont val="Calibri"/>
        <family val="2"/>
      </rPr>
      <t xml:space="preserve">N/A </t>
    </r>
    <r>
      <rPr>
        <sz val="12"/>
        <color rgb="FF414042"/>
        <rFont val="Arial"/>
        <family val="2"/>
      </rPr>
      <t xml:space="preserve"> </t>
    </r>
    <r>
      <rPr>
        <sz val="12"/>
        <color rgb="FF414042"/>
        <rFont val="MS Gothic"/>
        <family val="3"/>
      </rPr>
      <t>☐</t>
    </r>
  </si>
  <si>
    <t>Electrical License Check:</t>
  </si>
  <si>
    <t>ABN Search:</t>
  </si>
  <si>
    <t>Deed of Variation Reviewed:</t>
  </si>
  <si>
    <t>Audit Findings / Criteria</t>
  </si>
  <si>
    <r>
      <t>☐</t>
    </r>
    <r>
      <rPr>
        <b/>
        <sz val="11"/>
        <color rgb="FFDEDBD7"/>
        <rFont val="Calibri"/>
        <family val="2"/>
      </rPr>
      <t xml:space="preserve"> C / Compliant </t>
    </r>
    <r>
      <rPr>
        <b/>
        <sz val="11"/>
        <color rgb="FFDEDBD7"/>
        <rFont val="Segoe UI Symbol"/>
        <family val="2"/>
      </rPr>
      <t>☐</t>
    </r>
    <r>
      <rPr>
        <b/>
        <sz val="11"/>
        <color rgb="FFDEDBD7"/>
        <rFont val="Calibri"/>
        <family val="2"/>
      </rPr>
      <t xml:space="preserve"> NC / Non-Complaint </t>
    </r>
    <r>
      <rPr>
        <b/>
        <sz val="11"/>
        <color rgb="FFDEDBD7"/>
        <rFont val="Segoe UI Symbol"/>
        <family val="2"/>
      </rPr>
      <t>☐</t>
    </r>
    <r>
      <rPr>
        <b/>
        <sz val="11"/>
        <color rgb="FFDEDBD7"/>
        <rFont val="Calibri"/>
        <family val="2"/>
      </rPr>
      <t xml:space="preserve">  NA / Not Applicable </t>
    </r>
  </si>
  <si>
    <r>
      <t>☐</t>
    </r>
    <r>
      <rPr>
        <b/>
        <sz val="11"/>
        <color rgb="FFDEDBD7"/>
        <rFont val="Calibri"/>
        <family val="2"/>
      </rPr>
      <t xml:space="preserve"> PFI / Pending Further Information</t>
    </r>
  </si>
  <si>
    <t xml:space="preserve">Standard </t>
  </si>
  <si>
    <t>C/NC/NA/PFI</t>
  </si>
  <si>
    <r>
      <t>1.</t>
    </r>
    <r>
      <rPr>
        <b/>
        <sz val="7"/>
        <color rgb="FF414042"/>
        <rFont val="Times New Roman"/>
        <family val="1"/>
      </rPr>
      <t xml:space="preserve">    </t>
    </r>
    <r>
      <rPr>
        <b/>
        <sz val="16"/>
        <color rgb="FF414042"/>
        <rFont val="Calibri"/>
        <family val="2"/>
        <scheme val="minor"/>
      </rPr>
      <t>Workplace Health and Safety (WHS) Systems and Standards</t>
    </r>
  </si>
  <si>
    <t>1.2 WHS policy – is it still current and relevant?</t>
  </si>
  <si>
    <t>Findings</t>
  </si>
  <si>
    <t>☐</t>
  </si>
  <si>
    <r>
      <t>☐</t>
    </r>
    <r>
      <rPr>
        <sz val="11"/>
        <color rgb="FF414042"/>
        <rFont val="Calibri"/>
        <family val="2"/>
      </rPr>
      <t xml:space="preserve"> Is it periodically reviewed – review date</t>
    </r>
  </si>
  <si>
    <t>1.3 Health and Safety Management Plan – is it still current and relevant?</t>
  </si>
  <si>
    <t>1.5 Employee and employer representatives or subcontractors receive appropriate training to undertake effectively their involvement in development, implementation and review of WHS.</t>
  </si>
  <si>
    <r>
      <t>☐</t>
    </r>
    <r>
      <rPr>
        <sz val="11"/>
        <color rgb="FF414042"/>
        <rFont val="Calibri"/>
        <family val="2"/>
      </rPr>
      <t xml:space="preserve"> Verify Certificate – Is training still current?</t>
    </r>
  </si>
  <si>
    <t>1.7 Have any incidents occurred or recorded since the last audit?</t>
  </si>
  <si>
    <r>
      <t>·</t>
    </r>
    <r>
      <rPr>
        <sz val="7"/>
        <color rgb="FF414042"/>
        <rFont val="Times New Roman"/>
        <family val="1"/>
      </rPr>
      <t xml:space="preserve">       </t>
    </r>
    <r>
      <rPr>
        <sz val="11"/>
        <color rgb="FF414042"/>
        <rFont val="MS Gothic"/>
        <family val="3"/>
      </rPr>
      <t>☐</t>
    </r>
    <r>
      <rPr>
        <sz val="11"/>
        <color rgb="FF414042"/>
        <rFont val="Calibri"/>
        <family val="2"/>
      </rPr>
      <t xml:space="preserve">  WHS Risk Register </t>
    </r>
  </si>
  <si>
    <r>
      <t>·</t>
    </r>
    <r>
      <rPr>
        <sz val="7"/>
        <color rgb="FF414042"/>
        <rFont val="Times New Roman"/>
        <family val="1"/>
      </rPr>
      <t xml:space="preserve">       </t>
    </r>
    <r>
      <rPr>
        <sz val="11"/>
        <color rgb="FF414042"/>
        <rFont val="MS Gothic"/>
        <family val="3"/>
      </rPr>
      <t>☐</t>
    </r>
    <r>
      <rPr>
        <sz val="11"/>
        <color rgb="FF414042"/>
        <rFont val="Calibri"/>
        <family val="2"/>
      </rPr>
      <t xml:space="preserve">  Injury / Incident reporting / Risk Assessment and Register</t>
    </r>
  </si>
  <si>
    <r>
      <t>·</t>
    </r>
    <r>
      <rPr>
        <sz val="7"/>
        <color rgb="FF414042"/>
        <rFont val="Times New Roman"/>
        <family val="1"/>
      </rPr>
      <t xml:space="preserve">       </t>
    </r>
    <r>
      <rPr>
        <sz val="11"/>
        <color rgb="FF414042"/>
        <rFont val="MS Gothic"/>
        <family val="3"/>
      </rPr>
      <t>☐</t>
    </r>
    <r>
      <rPr>
        <sz val="11"/>
        <color rgb="FF414042"/>
        <rFont val="Calibri"/>
        <family val="2"/>
      </rPr>
      <t xml:space="preserve">  Preventative and corrective actions</t>
    </r>
  </si>
  <si>
    <r>
      <t>·</t>
    </r>
    <r>
      <rPr>
        <sz val="7"/>
        <color rgb="FF414042"/>
        <rFont val="Times New Roman"/>
        <family val="1"/>
      </rPr>
      <t xml:space="preserve">       </t>
    </r>
    <r>
      <rPr>
        <sz val="11"/>
        <color rgb="FF414042"/>
        <rFont val="MS Gothic"/>
        <family val="3"/>
      </rPr>
      <t>☐</t>
    </r>
    <r>
      <rPr>
        <sz val="11"/>
        <color rgb="FF414042"/>
        <rFont val="Calibri"/>
        <family val="2"/>
      </rPr>
      <t xml:space="preserve">  Incident Reporting onsite </t>
    </r>
  </si>
  <si>
    <t>1.9 Acquire and keep an up to date knowledge of work health and safety matters.</t>
  </si>
  <si>
    <r>
      <t>☐</t>
    </r>
    <r>
      <rPr>
        <sz val="11"/>
        <color rgb="FF414042"/>
        <rFont val="Calibri"/>
        <family val="2"/>
      </rPr>
      <t xml:space="preserve"> Consultation</t>
    </r>
  </si>
  <si>
    <r>
      <t>☐</t>
    </r>
    <r>
      <rPr>
        <sz val="11"/>
        <color rgb="FF414042"/>
        <rFont val="Calibri"/>
        <family val="2"/>
      </rPr>
      <t xml:space="preserve"> Subscriptions </t>
    </r>
  </si>
  <si>
    <r>
      <t>☐</t>
    </r>
    <r>
      <rPr>
        <sz val="11"/>
        <color rgb="FF414042"/>
        <rFont val="Calibri"/>
        <family val="2"/>
      </rPr>
      <t xml:space="preserve"> Industry Events </t>
    </r>
  </si>
  <si>
    <r>
      <t>☐</t>
    </r>
    <r>
      <rPr>
        <sz val="11"/>
        <color rgb="FF414042"/>
        <rFont val="Calibri"/>
        <family val="2"/>
      </rPr>
      <t xml:space="preserve"> Involvement in improvement discussions </t>
    </r>
  </si>
  <si>
    <r>
      <t>☐</t>
    </r>
    <r>
      <rPr>
        <sz val="11"/>
        <color rgb="FF414042"/>
        <rFont val="Calibri"/>
        <family val="2"/>
      </rPr>
      <t xml:space="preserve"> External Company </t>
    </r>
  </si>
  <si>
    <r>
      <t>☐</t>
    </r>
    <r>
      <rPr>
        <sz val="11"/>
        <color rgb="FF414042"/>
        <rFont val="Calibri"/>
        <family val="2"/>
      </rPr>
      <t xml:space="preserve"> Other</t>
    </r>
  </si>
  <si>
    <t xml:space="preserve">1.13 Since the last audit, has WHS turned up to site and if so, record of that visit? </t>
  </si>
  <si>
    <r>
      <t>☐</t>
    </r>
    <r>
      <rPr>
        <sz val="11"/>
        <color rgb="FF414042"/>
        <rFont val="Calibri"/>
        <family val="2"/>
      </rPr>
      <t xml:space="preserve"> WHS Report</t>
    </r>
  </si>
  <si>
    <r>
      <t>☐</t>
    </r>
    <r>
      <rPr>
        <sz val="11"/>
        <color rgb="FF414042"/>
        <rFont val="Calibri"/>
        <family val="2"/>
      </rPr>
      <t xml:space="preserve"> Breaches received</t>
    </r>
  </si>
  <si>
    <r>
      <t>☐</t>
    </r>
    <r>
      <rPr>
        <sz val="11"/>
        <color rgb="FF414042"/>
        <rFont val="Calibri"/>
        <family val="2"/>
      </rPr>
      <t xml:space="preserve"> Improvement notices</t>
    </r>
  </si>
  <si>
    <t>Need to check with WHS if they leave a record of visits regardless if concerns were found</t>
  </si>
  <si>
    <t xml:space="preserve">1.15 Have there been any recent audits undertaken since the last audit of the WHS system? </t>
  </si>
  <si>
    <t xml:space="preserve">If so, are audits undertaken by a qualified or competent person? </t>
  </si>
  <si>
    <r>
      <t>☐</t>
    </r>
    <r>
      <rPr>
        <sz val="11"/>
        <color rgb="FF414042"/>
        <rFont val="Calibri"/>
        <family val="2"/>
      </rPr>
      <t xml:space="preserve"> Audit Program exists</t>
    </r>
  </si>
  <si>
    <r>
      <t>☐</t>
    </r>
    <r>
      <rPr>
        <sz val="11"/>
        <color rgb="FF414042"/>
        <rFont val="Calibri"/>
        <family val="2"/>
      </rPr>
      <t xml:space="preserve"> Is current and up to date – review most recent audit</t>
    </r>
  </si>
  <si>
    <t>2.  Industrial Relations</t>
  </si>
  <si>
    <t>2.1 Corporate Social Responsibility - Have you implemented any Ethical Policies or programs since the last audit?</t>
  </si>
  <si>
    <r>
      <t>☐</t>
    </r>
    <r>
      <rPr>
        <sz val="11"/>
        <color rgb="FF414042"/>
        <rFont val="Calibri"/>
        <family val="2"/>
      </rPr>
      <t xml:space="preserve"> Domestic Violence Policies / Programs</t>
    </r>
  </si>
  <si>
    <r>
      <t>☐</t>
    </r>
    <r>
      <rPr>
        <sz val="11"/>
        <color rgb="FF414042"/>
        <rFont val="Calibri"/>
        <family val="2"/>
      </rPr>
      <t xml:space="preserve"> Mental Health Policies / Programs</t>
    </r>
  </si>
  <si>
    <t>2.2 If you didn’t already have, have you implemented an Industrial Relations Management of the project.</t>
  </si>
  <si>
    <r>
      <t>☐</t>
    </r>
    <r>
      <rPr>
        <sz val="11"/>
        <color rgb="FF414042"/>
        <rFont val="Calibri"/>
        <family val="2"/>
      </rPr>
      <t xml:space="preserve"> Industrial Relations Policy</t>
    </r>
  </si>
  <si>
    <r>
      <t>☐</t>
    </r>
    <r>
      <rPr>
        <sz val="11"/>
        <color rgb="FF414042"/>
        <rFont val="Calibri"/>
        <family val="2"/>
      </rPr>
      <t xml:space="preserve"> Industrial Relations Management Plan</t>
    </r>
  </si>
  <si>
    <r>
      <t xml:space="preserve">2.3 Is subcontractor using an industrial arrangement, their own agreed EBA or Award </t>
    </r>
    <r>
      <rPr>
        <i/>
        <sz val="11"/>
        <color rgb="FF414042"/>
        <rFont val="Calibri"/>
        <family val="2"/>
      </rPr>
      <t xml:space="preserve">(show evidence and refer to examples): </t>
    </r>
  </si>
  <si>
    <r>
      <t>☐</t>
    </r>
    <r>
      <rPr>
        <sz val="11"/>
        <color rgb="FF414042"/>
        <rFont val="Calibri"/>
        <family val="2"/>
      </rPr>
      <t xml:space="preserve"> Union EBA</t>
    </r>
  </si>
  <si>
    <t xml:space="preserve">     FWA Document Number </t>
  </si>
  <si>
    <r>
      <t>☐</t>
    </r>
    <r>
      <rPr>
        <sz val="11"/>
        <color rgb="FF414042"/>
        <rFont val="Calibri"/>
        <family val="2"/>
      </rPr>
      <t xml:space="preserve"> Non-Union EBA </t>
    </r>
  </si>
  <si>
    <t xml:space="preserve">     FWA Document Number        </t>
  </si>
  <si>
    <r>
      <t>☐</t>
    </r>
    <r>
      <rPr>
        <sz val="11"/>
        <color rgb="FF414042"/>
        <rFont val="Calibri"/>
        <family val="2"/>
      </rPr>
      <t xml:space="preserve"> Awards       </t>
    </r>
  </si>
  <si>
    <t xml:space="preserve">     Name </t>
  </si>
  <si>
    <t>2.4  Have you had any new staff commence since the last audit?</t>
  </si>
  <si>
    <r>
      <t>☐</t>
    </r>
    <r>
      <rPr>
        <sz val="11"/>
        <color rgb="FF414042"/>
        <rFont val="Calibri"/>
        <family val="2"/>
      </rPr>
      <t xml:space="preserve"> Signed Employee Agreement/Contract</t>
    </r>
  </si>
  <si>
    <r>
      <t>☐</t>
    </r>
    <r>
      <rPr>
        <sz val="11"/>
        <color rgb="FF414042"/>
        <rFont val="Calibri"/>
        <family val="2"/>
      </rPr>
      <t xml:space="preserve"> Evidence of complete induction paper work</t>
    </r>
  </si>
  <si>
    <r>
      <t>☐</t>
    </r>
    <r>
      <rPr>
        <sz val="11"/>
        <color rgb="FF414042"/>
        <rFont val="Calibri"/>
        <family val="2"/>
      </rPr>
      <t xml:space="preserve"> Have they received WHS training?</t>
    </r>
  </si>
  <si>
    <r>
      <t>☐</t>
    </r>
    <r>
      <rPr>
        <sz val="11"/>
        <color rgb="FF414042"/>
        <rFont val="Calibri"/>
        <family val="2"/>
      </rPr>
      <t xml:space="preserve"> Have they been provided with the Fair Work Information Statement?</t>
    </r>
  </si>
  <si>
    <r>
      <t>☐</t>
    </r>
    <r>
      <rPr>
        <sz val="11"/>
        <color rgb="FF414042"/>
        <rFont val="Calibri"/>
        <family val="2"/>
      </rPr>
      <t xml:space="preserve"> Are they employed using an Award, EBA or IFA?</t>
    </r>
  </si>
  <si>
    <t>2.8 Has any staff member applied for, and taken, leave since the last audit?</t>
  </si>
  <si>
    <t>(How do they track this? Payroll system? Calculations of leave)</t>
  </si>
  <si>
    <r>
      <t>☐</t>
    </r>
    <r>
      <rPr>
        <sz val="11"/>
        <color rgb="FF414042"/>
        <rFont val="Calibri"/>
        <family val="2"/>
      </rPr>
      <t xml:space="preserve"> Identified leave accrual rate per pay</t>
    </r>
  </si>
  <si>
    <r>
      <t>☐</t>
    </r>
    <r>
      <rPr>
        <sz val="11"/>
        <color rgb="FF414042"/>
        <rFont val="Calibri"/>
        <family val="2"/>
      </rPr>
      <t xml:space="preserve"> Electronic calculations</t>
    </r>
  </si>
  <si>
    <r>
      <t>☐</t>
    </r>
    <r>
      <rPr>
        <sz val="11"/>
        <color rgb="FF414042"/>
        <rFont val="Calibri"/>
        <family val="2"/>
      </rPr>
      <t xml:space="preserve"> Hard Copy / Manual calculations</t>
    </r>
  </si>
  <si>
    <r>
      <t>☐</t>
    </r>
    <r>
      <rPr>
        <sz val="11"/>
        <color rgb="FF414042"/>
        <rFont val="Calibri"/>
        <family val="2"/>
      </rPr>
      <t xml:space="preserve"> Superannuation </t>
    </r>
  </si>
  <si>
    <r>
      <t>☐</t>
    </r>
    <r>
      <rPr>
        <sz val="11"/>
        <color rgb="FF414042"/>
        <rFont val="Calibri"/>
        <family val="2"/>
      </rPr>
      <t xml:space="preserve"> Redundancy </t>
    </r>
  </si>
  <si>
    <r>
      <t>☐</t>
    </r>
    <r>
      <rPr>
        <sz val="11"/>
        <color rgb="FF414042"/>
        <rFont val="Calibri"/>
        <family val="2"/>
      </rPr>
      <t xml:space="preserve"> Income protection </t>
    </r>
  </si>
  <si>
    <r>
      <t>☐</t>
    </r>
    <r>
      <rPr>
        <sz val="11"/>
        <color rgb="FF414042"/>
        <rFont val="Calibri"/>
        <family val="2"/>
      </rPr>
      <t xml:space="preserve"> Leave</t>
    </r>
  </si>
  <si>
    <t>2.12 Is subcontractor paying Superannuation contributions?</t>
  </si>
  <si>
    <r>
      <t>☐</t>
    </r>
    <r>
      <rPr>
        <sz val="11"/>
        <color rgb="FF414042"/>
        <rFont val="Calibri"/>
        <family val="2"/>
      </rPr>
      <t xml:space="preserve"> Monies paid Monthly</t>
    </r>
  </si>
  <si>
    <r>
      <t>☐</t>
    </r>
    <r>
      <rPr>
        <sz val="11"/>
        <color rgb="FF414042"/>
        <rFont val="Calibri"/>
        <family val="2"/>
      </rPr>
      <t xml:space="preserve"> Monies paid Quarterly</t>
    </r>
  </si>
  <si>
    <r>
      <t>☐</t>
    </r>
    <r>
      <rPr>
        <sz val="11"/>
        <color rgb="FF414042"/>
        <rFont val="Calibri"/>
        <family val="2"/>
      </rPr>
      <t xml:space="preserve"> SuperStream</t>
    </r>
  </si>
  <si>
    <r>
      <t>☐</t>
    </r>
    <r>
      <rPr>
        <sz val="11"/>
        <color rgb="FF414042"/>
        <rFont val="Calibri"/>
        <family val="2"/>
      </rPr>
      <t xml:space="preserve"> Receipt / Confirmation Bank transfer</t>
    </r>
  </si>
  <si>
    <t>Transaction Report Evidence since the last audit:</t>
  </si>
  <si>
    <r>
      <t>☐</t>
    </r>
    <r>
      <rPr>
        <sz val="11"/>
        <color rgb="FF414042"/>
        <rFont val="Calibri"/>
        <family val="2"/>
      </rPr>
      <t xml:space="preserve"> Employer membership fund and number </t>
    </r>
  </si>
  <si>
    <r>
      <t>☐</t>
    </r>
    <r>
      <rPr>
        <sz val="11"/>
        <color rgb="FF414042"/>
        <rFont val="Calibri"/>
        <family val="2"/>
      </rPr>
      <t xml:space="preserve"> Number of workers paying for</t>
    </r>
  </si>
  <si>
    <r>
      <t>☐</t>
    </r>
    <r>
      <rPr>
        <sz val="11"/>
        <color rgb="FF414042"/>
        <rFont val="Calibri"/>
        <family val="2"/>
      </rPr>
      <t xml:space="preserve"> Subcontractor up to date with payments</t>
    </r>
  </si>
  <si>
    <t>Minimum requirements for superannuation payments are:</t>
  </si>
  <si>
    <t>Date Range:  Due Date</t>
  </si>
  <si>
    <r>
      <t>1</t>
    </r>
    <r>
      <rPr>
        <vertAlign val="superscript"/>
        <sz val="11"/>
        <color rgb="FF414042"/>
        <rFont val="Calibri"/>
        <family val="2"/>
      </rPr>
      <t>st</t>
    </r>
    <r>
      <rPr>
        <sz val="11"/>
        <color rgb="FF414042"/>
        <rFont val="Calibri"/>
        <family val="2"/>
      </rPr>
      <t xml:space="preserve"> July – 30</t>
    </r>
    <r>
      <rPr>
        <vertAlign val="superscript"/>
        <sz val="11"/>
        <color rgb="FF414042"/>
        <rFont val="Calibri"/>
        <family val="2"/>
      </rPr>
      <t>th</t>
    </r>
    <r>
      <rPr>
        <sz val="11"/>
        <color rgb="FF414042"/>
        <rFont val="Calibri"/>
        <family val="2"/>
      </rPr>
      <t xml:space="preserve"> September 28</t>
    </r>
    <r>
      <rPr>
        <vertAlign val="superscript"/>
        <sz val="11"/>
        <color rgb="FF414042"/>
        <rFont val="Calibri"/>
        <family val="2"/>
      </rPr>
      <t>th</t>
    </r>
    <r>
      <rPr>
        <sz val="11"/>
        <color rgb="FF414042"/>
        <rFont val="Calibri"/>
        <family val="2"/>
      </rPr>
      <t xml:space="preserve"> October</t>
    </r>
  </si>
  <si>
    <r>
      <t>1</t>
    </r>
    <r>
      <rPr>
        <vertAlign val="superscript"/>
        <sz val="11"/>
        <color rgb="FF414042"/>
        <rFont val="Calibri"/>
        <family val="2"/>
      </rPr>
      <t>st</t>
    </r>
    <r>
      <rPr>
        <sz val="11"/>
        <color rgb="FF414042"/>
        <rFont val="Calibri"/>
        <family val="2"/>
      </rPr>
      <t xml:space="preserve"> October – 31</t>
    </r>
    <r>
      <rPr>
        <vertAlign val="superscript"/>
        <sz val="11"/>
        <color rgb="FF414042"/>
        <rFont val="Calibri"/>
        <family val="2"/>
      </rPr>
      <t>st</t>
    </r>
    <r>
      <rPr>
        <sz val="11"/>
        <color rgb="FF414042"/>
        <rFont val="Calibri"/>
        <family val="2"/>
      </rPr>
      <t xml:space="preserve"> December 28</t>
    </r>
    <r>
      <rPr>
        <vertAlign val="superscript"/>
        <sz val="11"/>
        <color rgb="FF414042"/>
        <rFont val="Calibri"/>
        <family val="2"/>
      </rPr>
      <t>th</t>
    </r>
    <r>
      <rPr>
        <sz val="11"/>
        <color rgb="FF414042"/>
        <rFont val="Calibri"/>
        <family val="2"/>
      </rPr>
      <t xml:space="preserve"> January</t>
    </r>
  </si>
  <si>
    <r>
      <t>1</t>
    </r>
    <r>
      <rPr>
        <vertAlign val="superscript"/>
        <sz val="11"/>
        <color rgb="FF414042"/>
        <rFont val="Calibri"/>
        <family val="2"/>
      </rPr>
      <t>st</t>
    </r>
    <r>
      <rPr>
        <sz val="11"/>
        <color rgb="FF414042"/>
        <rFont val="Calibri"/>
        <family val="2"/>
      </rPr>
      <t xml:space="preserve"> January – 31</t>
    </r>
    <r>
      <rPr>
        <vertAlign val="superscript"/>
        <sz val="11"/>
        <color rgb="FF414042"/>
        <rFont val="Calibri"/>
        <family val="2"/>
      </rPr>
      <t>st</t>
    </r>
    <r>
      <rPr>
        <sz val="11"/>
        <color rgb="FF414042"/>
        <rFont val="Calibri"/>
        <family val="2"/>
      </rPr>
      <t xml:space="preserve"> March  28</t>
    </r>
    <r>
      <rPr>
        <vertAlign val="superscript"/>
        <sz val="11"/>
        <color rgb="FF414042"/>
        <rFont val="Calibri"/>
        <family val="2"/>
      </rPr>
      <t>th</t>
    </r>
    <r>
      <rPr>
        <sz val="11"/>
        <color rgb="FF414042"/>
        <rFont val="Calibri"/>
        <family val="2"/>
      </rPr>
      <t xml:space="preserve"> April</t>
    </r>
  </si>
  <si>
    <r>
      <t>1</t>
    </r>
    <r>
      <rPr>
        <vertAlign val="superscript"/>
        <sz val="11"/>
        <color rgb="FF414042"/>
        <rFont val="Calibri"/>
        <family val="2"/>
      </rPr>
      <t>st</t>
    </r>
    <r>
      <rPr>
        <sz val="11"/>
        <color rgb="FF414042"/>
        <rFont val="Calibri"/>
        <family val="2"/>
      </rPr>
      <t xml:space="preserve"> April – 30</t>
    </r>
    <r>
      <rPr>
        <vertAlign val="superscript"/>
        <sz val="11"/>
        <color rgb="FF414042"/>
        <rFont val="Calibri"/>
        <family val="2"/>
      </rPr>
      <t>th</t>
    </r>
    <r>
      <rPr>
        <sz val="11"/>
        <color rgb="FF414042"/>
        <rFont val="Calibri"/>
        <family val="2"/>
      </rPr>
      <t xml:space="preserve"> June  28</t>
    </r>
    <r>
      <rPr>
        <vertAlign val="superscript"/>
        <sz val="11"/>
        <color rgb="FF414042"/>
        <rFont val="Calibri"/>
        <family val="2"/>
      </rPr>
      <t>th</t>
    </r>
    <r>
      <rPr>
        <sz val="11"/>
        <color rgb="FF414042"/>
        <rFont val="Calibri"/>
        <family val="2"/>
      </rPr>
      <t xml:space="preserve"> July</t>
    </r>
  </si>
  <si>
    <t>2.13 Is the Subcontractor still paying correct hours worked?</t>
  </si>
  <si>
    <r>
      <t>☐</t>
    </r>
    <r>
      <rPr>
        <sz val="11"/>
        <color rgb="FF414042"/>
        <rFont val="Calibri"/>
        <family val="2"/>
      </rPr>
      <t xml:space="preserve"> Compare physical time sheet hours to actual hours paid on pay slip</t>
    </r>
  </si>
  <si>
    <r>
      <t>☐</t>
    </r>
    <r>
      <rPr>
        <sz val="11"/>
        <color rgb="FF414042"/>
        <rFont val="Calibri"/>
        <family val="2"/>
      </rPr>
      <t xml:space="preserve"> Ensure the time sheet hasn’t been altered by Subcontractor – i.e. lunch break, start and finish time</t>
    </r>
  </si>
  <si>
    <r>
      <t>☐</t>
    </r>
    <r>
      <rPr>
        <sz val="11"/>
        <color rgb="FF414042"/>
        <rFont val="Calibri"/>
        <family val="2"/>
      </rPr>
      <t xml:space="preserve"> Are overtime penalties being paid when required</t>
    </r>
  </si>
  <si>
    <r>
      <t>☐</t>
    </r>
    <r>
      <rPr>
        <sz val="11"/>
        <color rgb="FF414042"/>
        <rFont val="Calibri"/>
        <family val="2"/>
      </rPr>
      <t xml:space="preserve"> Are correct penalty rates being paid</t>
    </r>
  </si>
  <si>
    <t>2.14 Evidence of the employee providing authorisation for deductions, employer doing a deduction form.</t>
  </si>
  <si>
    <t>2.15 Has any employee been terminated / resigned since the last audit?</t>
  </si>
  <si>
    <r>
      <t>☐</t>
    </r>
    <r>
      <rPr>
        <sz val="11"/>
        <color rgb="FF414042"/>
        <rFont val="Calibri"/>
        <family val="2"/>
      </rPr>
      <t xml:space="preserve"> Resignation letter</t>
    </r>
  </si>
  <si>
    <r>
      <t>☐</t>
    </r>
    <r>
      <rPr>
        <sz val="11"/>
        <color rgb="FF414042"/>
        <rFont val="Calibri"/>
        <family val="2"/>
      </rPr>
      <t xml:space="preserve"> Contract completion – appropriate end date</t>
    </r>
  </si>
  <si>
    <r>
      <t>☐</t>
    </r>
    <r>
      <rPr>
        <sz val="11"/>
        <color rgb="FF414042"/>
        <rFont val="Calibri"/>
        <family val="2"/>
      </rPr>
      <t xml:space="preserve"> Evidence of termination &amp; why</t>
    </r>
  </si>
  <si>
    <r>
      <t>☐</t>
    </r>
    <r>
      <rPr>
        <sz val="11"/>
        <color rgb="FF414042"/>
        <rFont val="Calibri"/>
        <family val="2"/>
      </rPr>
      <t xml:space="preserve"> Redundancy</t>
    </r>
  </si>
  <si>
    <r>
      <t>☐</t>
    </r>
    <r>
      <rPr>
        <sz val="11"/>
        <color rgb="FF414042"/>
        <rFont val="Calibri"/>
        <family val="2"/>
      </rPr>
      <t xml:space="preserve"> Abandonment of employment</t>
    </r>
  </si>
  <si>
    <t xml:space="preserve">2.16 CIPQ – Construction Income Protection Queensland. Where applicable evidence of </t>
  </si>
  <si>
    <r>
      <t>☐</t>
    </r>
    <r>
      <rPr>
        <sz val="11"/>
        <color rgb="FF414042"/>
        <rFont val="Calibri"/>
        <family val="2"/>
      </rPr>
      <t xml:space="preserve"> Employer membership number</t>
    </r>
  </si>
  <si>
    <r>
      <t>☐</t>
    </r>
    <r>
      <rPr>
        <sz val="11"/>
        <color rgb="FF414042"/>
        <rFont val="Calibri"/>
        <family val="2"/>
      </rPr>
      <t xml:space="preserve"> Number of employees paying for </t>
    </r>
  </si>
  <si>
    <t xml:space="preserve">See as mentioned in other agreement  </t>
  </si>
  <si>
    <t>from 1 March 2017- $31.70;</t>
  </si>
  <si>
    <t>(b)      from 1 March 2018- $35.00;</t>
  </si>
  <si>
    <t>(c)       from 1 March 2019- $39.30;</t>
  </si>
  <si>
    <t>(d)      from 1 March 2020 – to be determined by CIPQ</t>
  </si>
  <si>
    <r>
      <t>3.</t>
    </r>
    <r>
      <rPr>
        <b/>
        <sz val="7"/>
        <color rgb="FF414042"/>
        <rFont val="Times New Roman"/>
        <family val="1"/>
      </rPr>
      <t xml:space="preserve">      </t>
    </r>
    <r>
      <rPr>
        <b/>
        <sz val="12"/>
        <color rgb="FF414042"/>
        <rFont val="Calibri"/>
        <family val="2"/>
      </rPr>
      <t>Commitment to Apprentices and Trainees</t>
    </r>
  </si>
  <si>
    <t>3.1 Since the last audit, have you engaged any new apprentices and trainees?</t>
  </si>
  <si>
    <t xml:space="preserve">How many are allocated to this project. </t>
  </si>
  <si>
    <t xml:space="preserve">3.2 For the new apprentices/trainees, can you show me your training plan, and how often do you report the hours to Principal/Managing Contractor? </t>
  </si>
  <si>
    <t xml:space="preserve">Local Benefits </t>
  </si>
  <si>
    <t>Local Jobs</t>
  </si>
  <si>
    <t xml:space="preserve">5.1 Since the last audit, and for new employees only, does evidence or records exist for employee’s residence details (suburbs and postcodes). </t>
  </si>
  <si>
    <r>
      <t>☐</t>
    </r>
    <r>
      <rPr>
        <sz val="11"/>
        <color rgb="FF414042"/>
        <rFont val="Calibri"/>
        <family val="2"/>
      </rPr>
      <t xml:space="preserve"> View and cross check Employment Application against the ATO form/s</t>
    </r>
  </si>
  <si>
    <t>Areas Inspected During Audit:</t>
  </si>
  <si>
    <t xml:space="preserve">Overall Performance: </t>
  </si>
  <si>
    <t>Additional Comments from Auditors:</t>
  </si>
  <si>
    <t>Daily timesheet review: Week 2:</t>
  </si>
  <si>
    <t>Daily timesheet review: Week 1:</t>
  </si>
  <si>
    <t>Investigator Comments</t>
  </si>
  <si>
    <t>Allowances:</t>
  </si>
  <si>
    <t xml:space="preserve">Monday to Sunday </t>
  </si>
  <si>
    <t>Deductions:</t>
  </si>
  <si>
    <t xml:space="preserve">Full-time Permanent Employee </t>
  </si>
  <si>
    <t>Applicable Industrial Instrument:</t>
  </si>
  <si>
    <t>Multiplex Australasia Pty Ltd Queen's Wharf Project [2019] FWCA 3961</t>
  </si>
  <si>
    <t xml:space="preserve">7 June 2019 </t>
  </si>
  <si>
    <t>Employee: Bruce Wayne</t>
  </si>
  <si>
    <t xml:space="preserve">Metal and Engineering Trades Wage Rates C13 </t>
  </si>
  <si>
    <t>Metal and Engineering Trades Wage Rates C10</t>
  </si>
  <si>
    <t xml:space="preserve">Casual Employee </t>
  </si>
  <si>
    <t xml:space="preserve">Sick Leave </t>
  </si>
  <si>
    <t xml:space="preserve">NIL </t>
  </si>
  <si>
    <t>Nil</t>
  </si>
  <si>
    <t xml:space="preserve">Nil </t>
  </si>
  <si>
    <t>Employee: Clarke Kent</t>
  </si>
  <si>
    <t>Queen's Wharf - Penguin section - 30 min break</t>
  </si>
  <si>
    <t xml:space="preserve">Queen's Wharf - working with Alfred - 30 min break </t>
  </si>
  <si>
    <t xml:space="preserve">Correct: Employee is a casual and therefore paid personal leave is not applicable </t>
  </si>
  <si>
    <t xml:space="preserve">Concerns </t>
  </si>
  <si>
    <t xml:space="preserve">Concern: Employee worked 38 hours and therefore should have been paid 2 hours at overtime rate as opposed to ordinary hours </t>
  </si>
  <si>
    <t xml:space="preserve">Concern: Salary sacrifice amount still set for previous amount </t>
  </si>
  <si>
    <t xml:space="preserve">Queen's Wharf - Penguin Section / leading hand (12 workers) - 30 min break </t>
  </si>
  <si>
    <t xml:space="preserve">Concern: Leading Hand Allowance incorrect - more than 10 worker rate applicable </t>
  </si>
  <si>
    <t xml:space="preserve">Queen's Wharf - Penguin Section / leading hand (6 - 10 workers) - 30 min break </t>
  </si>
  <si>
    <t>Weekly pay slip review: Week 1:</t>
  </si>
  <si>
    <t>Weekly pay slip review: Week 2:</t>
  </si>
  <si>
    <r>
      <t xml:space="preserve">Industrial Instrument rate **
</t>
    </r>
    <r>
      <rPr>
        <b/>
        <sz val="11"/>
        <color rgb="FFFF0000"/>
        <rFont val="Calibri"/>
        <family val="2"/>
        <scheme val="minor"/>
      </rPr>
      <t>[Minimum hourly rate for the classification]</t>
    </r>
  </si>
  <si>
    <r>
      <t xml:space="preserve">Pay slip hour/unit Amount*
</t>
    </r>
    <r>
      <rPr>
        <b/>
        <sz val="11"/>
        <color rgb="FFFF0000"/>
        <rFont val="Calibri"/>
        <family val="2"/>
        <scheme val="minor"/>
      </rPr>
      <t>[Amount written on the pay slip]</t>
    </r>
  </si>
  <si>
    <r>
      <t xml:space="preserve">Pay slip Hours/Units*
</t>
    </r>
    <r>
      <rPr>
        <b/>
        <sz val="11"/>
        <color rgb="FFFF0000"/>
        <rFont val="Calibri"/>
        <family val="2"/>
        <scheme val="minor"/>
      </rPr>
      <t>[Hours/units written on the pay slip]</t>
    </r>
  </si>
  <si>
    <r>
      <t xml:space="preserve">Pay slip Total*
</t>
    </r>
    <r>
      <rPr>
        <b/>
        <sz val="11"/>
        <color rgb="FFFF0000"/>
        <rFont val="Calibri"/>
        <family val="2"/>
        <scheme val="minor"/>
      </rPr>
      <t>[Amount written on the pay slip]</t>
    </r>
  </si>
  <si>
    <r>
      <rPr>
        <b/>
        <sz val="11"/>
        <rFont val="Calibri"/>
        <family val="2"/>
        <scheme val="minor"/>
      </rPr>
      <t>Pay slip amount*</t>
    </r>
    <r>
      <rPr>
        <b/>
        <sz val="11"/>
        <color rgb="FFFF0000"/>
        <rFont val="Calibri"/>
        <family val="2"/>
        <scheme val="minor"/>
      </rPr>
      <t xml:space="preserve">
[Amount written on the pay slip]</t>
    </r>
  </si>
  <si>
    <r>
      <t xml:space="preserve">Timesheet / Pay slip Hours/Units***
(determine variance)
</t>
    </r>
    <r>
      <rPr>
        <b/>
        <sz val="11"/>
        <color rgb="FFFF0000"/>
        <rFont val="Calibri"/>
        <family val="2"/>
        <scheme val="minor"/>
      </rPr>
      <t>[Formula driven: column I - column E]</t>
    </r>
  </si>
  <si>
    <r>
      <t xml:space="preserve">Pay slip check
(determine variance)
</t>
    </r>
    <r>
      <rPr>
        <b/>
        <sz val="11"/>
        <color rgb="FFFF0000"/>
        <rFont val="Calibri"/>
        <family val="2"/>
        <scheme val="minor"/>
      </rPr>
      <t>[Formula driven: column F - column G]</t>
    </r>
  </si>
  <si>
    <r>
      <t xml:space="preserve">Pay slip Total
(calculation check)
</t>
    </r>
    <r>
      <rPr>
        <b/>
        <sz val="11"/>
        <color rgb="FFFF0000"/>
        <rFont val="Calibri"/>
        <family val="2"/>
        <scheme val="minor"/>
      </rPr>
      <t>[Formula driven: column D x column E]</t>
    </r>
  </si>
  <si>
    <r>
      <t xml:space="preserve">Actual Total for timesheets to applicable industrial instrument rate
</t>
    </r>
    <r>
      <rPr>
        <b/>
        <sz val="11"/>
        <color rgb="FFFF0000"/>
        <rFont val="Calibri"/>
        <family val="2"/>
        <scheme val="minor"/>
      </rPr>
      <t>[Formula driven: column I x column C]</t>
    </r>
  </si>
  <si>
    <r>
      <t xml:space="preserve">Correction
</t>
    </r>
    <r>
      <rPr>
        <b/>
        <sz val="11"/>
        <color rgb="FFFF0000"/>
        <rFont val="Calibri"/>
        <family val="2"/>
        <scheme val="minor"/>
      </rPr>
      <t>[Formula driven: column K - column G (underpayment amount in red)]</t>
    </r>
  </si>
  <si>
    <r>
      <t xml:space="preserve">Industrial Instrument amount **
</t>
    </r>
    <r>
      <rPr>
        <b/>
        <sz val="11"/>
        <color rgb="FFFF0000"/>
        <rFont val="Calibri"/>
        <family val="2"/>
        <scheme val="minor"/>
      </rPr>
      <t>[Check applicable rate]</t>
    </r>
  </si>
  <si>
    <r>
      <t xml:space="preserve">Variance
</t>
    </r>
    <r>
      <rPr>
        <b/>
        <sz val="11"/>
        <color rgb="FFFF0000"/>
        <rFont val="Calibri"/>
        <family val="2"/>
        <scheme val="minor"/>
      </rPr>
      <t>[Formula driven: column C x column D (underpayment amount in red)]</t>
    </r>
  </si>
  <si>
    <t>Gross Amounts:</t>
  </si>
  <si>
    <t>Ordinary Hours (36 hours / 7.2 hours per day between 6am and 6pm) ***</t>
  </si>
  <si>
    <t>Overtime Penalty Rate (double time for all hours worked in excess of the ordinary hours) ***</t>
  </si>
  <si>
    <r>
      <t xml:space="preserve">Total hours worked </t>
    </r>
    <r>
      <rPr>
        <b/>
        <sz val="11"/>
        <color rgb="FFFF0000"/>
        <rFont val="Calibri"/>
        <family val="2"/>
      </rPr>
      <t>[formula driven: hours in column C + hours in column D]</t>
    </r>
  </si>
  <si>
    <t xml:space="preserve">Timesheet remarks ***
</t>
  </si>
  <si>
    <t>Days Listed in timesheet</t>
  </si>
  <si>
    <t xml:space="preserve">Date of Industrial Instrument: </t>
  </si>
  <si>
    <t xml:space="preserve">Employee Classification: </t>
  </si>
  <si>
    <t xml:space="preserve">Employee Status: </t>
  </si>
  <si>
    <t>* Information to be copied directly from pay slip</t>
  </si>
  <si>
    <t>*** Information to be taken from timesheet</t>
  </si>
  <si>
    <t>** Amounts to be taken from Industrial Instrument</t>
  </si>
  <si>
    <t xml:space="preserve">Concern: Employee's casual loading rate should be 25% of ordinary rate of pay. Employer is underpaying casual loading </t>
  </si>
  <si>
    <t xml:space="preserve">Concern: Employee's ordinary rate of pay should be $52.77 per hour. Employer is underpaying base rate </t>
  </si>
  <si>
    <t>Concern: Employee's ordinary hours rate of pay is incorrect. Employer is still paying at previous FY rate</t>
  </si>
  <si>
    <t>Formula driven field result</t>
  </si>
  <si>
    <t xml:space="preserve">Field requiring population by investigator </t>
  </si>
  <si>
    <t xml:space="preserve">Timesheet Hours***
</t>
  </si>
  <si>
    <r>
      <t xml:space="preserve">Ordinary hours / rate of pay 
</t>
    </r>
    <r>
      <rPr>
        <b/>
        <sz val="11"/>
        <color rgb="FFFF0000"/>
        <rFont val="Calibri"/>
        <family val="2"/>
        <scheme val="minor"/>
      </rPr>
      <t xml:space="preserve">(see Section Four (Rates of Pay) – page 74): </t>
    </r>
  </si>
  <si>
    <r>
      <t xml:space="preserve">Casual loading 
</t>
    </r>
    <r>
      <rPr>
        <b/>
        <sz val="11"/>
        <color rgb="FFFF0000"/>
        <rFont val="Calibri"/>
        <family val="2"/>
        <scheme val="minor"/>
      </rPr>
      <t>(see clause 17.4 (Casual Employment) – page 16):</t>
    </r>
  </si>
  <si>
    <r>
      <t xml:space="preserve">Overtime 
</t>
    </r>
    <r>
      <rPr>
        <b/>
        <sz val="11"/>
        <color rgb="FFFF0000"/>
        <rFont val="Calibri"/>
        <family val="2"/>
        <scheme val="minor"/>
      </rPr>
      <t>(see clause 28 (Overtime Penalty Rates) – page 23):</t>
    </r>
  </si>
  <si>
    <r>
      <t>Personal / Carers Leave</t>
    </r>
    <r>
      <rPr>
        <b/>
        <sz val="11"/>
        <color rgb="FFFF0000"/>
        <rFont val="Calibri"/>
        <family val="2"/>
        <scheme val="minor"/>
      </rPr>
      <t xml:space="preserve"> 
(see clause 31.1 (Leave) – page 25):</t>
    </r>
  </si>
  <si>
    <r>
      <t xml:space="preserve">Fares and Travel allowance per day 
</t>
    </r>
    <r>
      <rPr>
        <b/>
        <sz val="11"/>
        <color rgb="FFFF0000"/>
        <rFont val="Calibri"/>
        <family val="2"/>
        <scheme val="minor"/>
      </rPr>
      <t>(see Section Five (d) (Allowances) – page 79):</t>
    </r>
  </si>
  <si>
    <r>
      <t>Leading Hand Allowance per hour</t>
    </r>
    <r>
      <rPr>
        <b/>
        <sz val="11"/>
        <color rgb="FFFF0000"/>
        <rFont val="Calibri"/>
        <family val="2"/>
        <scheme val="minor"/>
      </rPr>
      <t xml:space="preserve"> 
(see Section Five (Allowances) – page 77):</t>
    </r>
  </si>
  <si>
    <r>
      <t xml:space="preserve">Site Allowance per hour 
</t>
    </r>
    <r>
      <rPr>
        <b/>
        <sz val="11"/>
        <color rgb="FFFF0000"/>
        <rFont val="Calibri"/>
        <family val="2"/>
        <scheme val="minor"/>
      </rPr>
      <t>(see clause 24.2 (Site Allowance) – page 20):</t>
    </r>
  </si>
  <si>
    <r>
      <t xml:space="preserve">Superannuation 
</t>
    </r>
    <r>
      <rPr>
        <b/>
        <sz val="11"/>
        <color rgb="FFFF0000"/>
        <rFont val="Calibri"/>
        <family val="2"/>
        <scheme val="minor"/>
      </rPr>
      <t>(see clause 25.3 (Superannuation) - page 21):</t>
    </r>
  </si>
  <si>
    <r>
      <t xml:space="preserve">Superannuation Salary Sacrifice 
</t>
    </r>
    <r>
      <rPr>
        <b/>
        <sz val="11"/>
        <color rgb="FFFF0000"/>
        <rFont val="Calibri"/>
        <family val="2"/>
        <scheme val="minor"/>
      </rPr>
      <t>(see clause 25.4 (Superannuation) - page 21):</t>
    </r>
  </si>
  <si>
    <r>
      <t xml:space="preserve">Building Employee Redundancy Trust (BERT) 
</t>
    </r>
    <r>
      <rPr>
        <b/>
        <sz val="11"/>
        <color rgb="FFFF0000"/>
        <rFont val="Calibri"/>
        <family val="2"/>
        <scheme val="minor"/>
      </rPr>
      <t>(see Section One, clause 7 - page 82):</t>
    </r>
  </si>
  <si>
    <r>
      <t xml:space="preserve">Building Employees Welfare Trust (BEWT) 
</t>
    </r>
    <r>
      <rPr>
        <b/>
        <sz val="11"/>
        <color rgb="FFFF0000"/>
        <rFont val="Calibri"/>
        <family val="2"/>
        <scheme val="minor"/>
      </rPr>
      <t>(see Section One, clause 8 - page 82):</t>
    </r>
  </si>
  <si>
    <r>
      <t xml:space="preserve">Contruction Income Protection Queensland Ltd (CIPQ)
</t>
    </r>
    <r>
      <rPr>
        <b/>
        <sz val="11"/>
        <color rgb="FFFF0000"/>
        <rFont val="Calibri"/>
        <family val="2"/>
        <scheme val="minor"/>
      </rPr>
      <t>(see Section One, clause 2 - page 82):</t>
    </r>
  </si>
  <si>
    <t xml:space="preserve">Concern: Employee's ordinary rate of pay should be $55.40 per hour. Employer is underpaying base rate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</si>
</sst>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F800]dddd\,\ mmmm\ dd\,\ yyyy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414042"/>
      <name val="Calibri"/>
      <family val="2"/>
    </font>
    <font>
      <sz val="12"/>
      <color rgb="FF414042"/>
      <name val="Arial"/>
      <family val="2"/>
    </font>
    <font>
      <sz val="12"/>
      <color rgb="FF414042"/>
      <name val="MS Gothic"/>
      <family val="3"/>
    </font>
    <font>
      <b/>
      <sz val="11"/>
      <color rgb="FFDEDBD7"/>
      <name val="Calibri"/>
      <family val="2"/>
    </font>
    <font>
      <b/>
      <sz val="11"/>
      <color rgb="FFDEDBD7"/>
      <name val="Segoe UI Symbol"/>
      <family val="2"/>
    </font>
    <font>
      <b/>
      <sz val="16"/>
      <color rgb="FF414042"/>
      <name val="Calibri"/>
      <family val="2"/>
    </font>
    <font>
      <b/>
      <sz val="7"/>
      <color rgb="FF414042"/>
      <name val="Times New Roman"/>
      <family val="1"/>
    </font>
    <font>
      <sz val="10"/>
      <color rgb="FF414042"/>
      <name val="Arial"/>
      <family val="2"/>
    </font>
    <font>
      <sz val="11"/>
      <color rgb="FF414042"/>
      <name val="MS Gothic"/>
      <family val="3"/>
    </font>
    <font>
      <sz val="10"/>
      <color rgb="FF414042"/>
      <name val="Calibri"/>
      <family val="2"/>
    </font>
    <font>
      <sz val="11"/>
      <color rgb="FF414042"/>
      <name val="Symbol"/>
      <family val="1"/>
      <charset val="2"/>
    </font>
    <font>
      <sz val="7"/>
      <color rgb="FF414042"/>
      <name val="Times New Roman"/>
      <family val="1"/>
    </font>
    <font>
      <i/>
      <sz val="11"/>
      <color rgb="FF414042"/>
      <name val="Calibri"/>
      <family val="2"/>
    </font>
    <font>
      <i/>
      <sz val="10"/>
      <color rgb="FF414042"/>
      <name val="Calibri"/>
      <family val="2"/>
    </font>
    <font>
      <sz val="11"/>
      <color rgb="FF414042"/>
      <name val="Segoe UI Symbol"/>
      <family val="2"/>
    </font>
    <font>
      <sz val="11"/>
      <color theme="1"/>
      <name val="Calibri"/>
      <family val="2"/>
    </font>
    <font>
      <vertAlign val="superscript"/>
      <sz val="11"/>
      <color rgb="FF414042"/>
      <name val="Calibri"/>
      <family val="2"/>
    </font>
    <font>
      <b/>
      <sz val="11"/>
      <color rgb="FFA70240"/>
      <name val="Calibri"/>
      <family val="2"/>
    </font>
    <font>
      <b/>
      <sz val="16"/>
      <color rgb="FF414042"/>
      <name val="Calibri"/>
      <family val="2"/>
      <scheme val="minor"/>
    </font>
    <font>
      <sz val="8"/>
      <color rgb="FF414042"/>
      <name val="Calibri"/>
      <family val="2"/>
    </font>
    <font>
      <sz val="2"/>
      <color rgb="FF414042"/>
      <name val="Calibri"/>
      <family val="2"/>
    </font>
    <font>
      <b/>
      <sz val="12"/>
      <color rgb="FF414042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</font>
    <font>
      <b/>
      <sz val="13"/>
      <color theme="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DEDBD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702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DEBF7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5" fillId="0" borderId="0" applyNumberFormat="0" applyFill="0" applyBorder="0" applyAlignment="0" applyProtection="0"/>
    <xf numFmtId="0" fontId="28" fillId="0" borderId="0"/>
  </cellStyleXfs>
  <cellXfs count="211">
    <xf numFmtId="0" fontId="0" fillId="0" borderId="0" xfId="0"/>
    <xf numFmtId="0" fontId="5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8" borderId="8" xfId="0" applyFont="1" applyFill="1" applyBorder="1" applyAlignment="1">
      <alignment vertical="center" wrapText="1"/>
    </xf>
    <xf numFmtId="0" fontId="21" fillId="8" borderId="6" xfId="0" applyFont="1" applyFill="1" applyBorder="1" applyAlignment="1">
      <alignment vertical="center" wrapText="1"/>
    </xf>
    <xf numFmtId="0" fontId="16" fillId="8" borderId="6" xfId="0" applyFont="1" applyFill="1" applyBorder="1" applyAlignment="1">
      <alignment vertical="center" wrapText="1"/>
    </xf>
    <xf numFmtId="0" fontId="16" fillId="8" borderId="4" xfId="0" applyFont="1" applyFill="1" applyBorder="1" applyAlignment="1">
      <alignment vertical="center" wrapText="1"/>
    </xf>
    <xf numFmtId="0" fontId="22" fillId="0" borderId="6" xfId="0" applyFont="1" applyBorder="1" applyAlignment="1">
      <alignment horizontal="left" vertical="center" wrapText="1" indent="4"/>
    </xf>
    <xf numFmtId="0" fontId="22" fillId="0" borderId="6" xfId="0" applyFont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6" fillId="0" borderId="0" xfId="0" applyFont="1"/>
    <xf numFmtId="164" fontId="26" fillId="0" borderId="0" xfId="0" applyNumberFormat="1" applyFont="1"/>
    <xf numFmtId="164" fontId="0" fillId="0" borderId="0" xfId="0" applyNumberFormat="1"/>
    <xf numFmtId="0" fontId="26" fillId="0" borderId="0" xfId="0" applyFont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21" fillId="0" borderId="6" xfId="0" applyFont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0" fillId="10" borderId="0" xfId="0" applyFill="1"/>
    <xf numFmtId="0" fontId="31" fillId="0" borderId="17" xfId="0" applyFont="1" applyBorder="1" applyAlignment="1">
      <alignment horizontal="center" vertical="center" wrapText="1"/>
    </xf>
    <xf numFmtId="0" fontId="26" fillId="12" borderId="17" xfId="0" applyFont="1" applyFill="1" applyBorder="1" applyAlignment="1">
      <alignment horizontal="center" vertical="center" wrapText="1"/>
    </xf>
    <xf numFmtId="1" fontId="0" fillId="0" borderId="0" xfId="0" applyNumberFormat="1"/>
    <xf numFmtId="2" fontId="0" fillId="0" borderId="0" xfId="0" applyNumberFormat="1"/>
    <xf numFmtId="2" fontId="32" fillId="15" borderId="17" xfId="0" applyNumberFormat="1" applyFont="1" applyFill="1" applyBorder="1" applyAlignment="1">
      <alignment wrapText="1"/>
    </xf>
    <xf numFmtId="0" fontId="32" fillId="15" borderId="17" xfId="0" applyFont="1" applyFill="1" applyBorder="1" applyAlignment="1">
      <alignment wrapText="1"/>
    </xf>
    <xf numFmtId="2" fontId="0" fillId="11" borderId="17" xfId="0" applyNumberFormat="1" applyFill="1" applyBorder="1"/>
    <xf numFmtId="165" fontId="33" fillId="14" borderId="17" xfId="0" applyNumberFormat="1" applyFont="1" applyFill="1" applyBorder="1" applyAlignment="1">
      <alignment wrapText="1"/>
    </xf>
    <xf numFmtId="0" fontId="0" fillId="13" borderId="0" xfId="0" applyFill="1"/>
    <xf numFmtId="0" fontId="26" fillId="0" borderId="0" xfId="0" applyFont="1" applyAlignment="1">
      <alignment horizontal="center"/>
    </xf>
    <xf numFmtId="2" fontId="0" fillId="13" borderId="0" xfId="0" applyNumberFormat="1" applyFill="1"/>
    <xf numFmtId="164" fontId="0" fillId="13" borderId="0" xfId="0" applyNumberFormat="1" applyFill="1"/>
    <xf numFmtId="0" fontId="26" fillId="13" borderId="0" xfId="0" applyFont="1" applyFill="1" applyAlignment="1">
      <alignment horizontal="center"/>
    </xf>
    <xf numFmtId="0" fontId="26" fillId="13" borderId="0" xfId="0" applyFont="1" applyFill="1"/>
    <xf numFmtId="0" fontId="0" fillId="0" borderId="0" xfId="0" applyFill="1"/>
    <xf numFmtId="0" fontId="29" fillId="0" borderId="0" xfId="0" applyFont="1" applyAlignment="1">
      <alignment horizontal="center" wrapText="1"/>
    </xf>
    <xf numFmtId="2" fontId="0" fillId="0" borderId="0" xfId="0" applyNumberFormat="1" applyFill="1"/>
    <xf numFmtId="0" fontId="32" fillId="15" borderId="17" xfId="0" applyFont="1" applyFill="1" applyBorder="1" applyAlignment="1">
      <alignment horizontal="center" vertical="center" wrapText="1"/>
    </xf>
    <xf numFmtId="2" fontId="24" fillId="14" borderId="17" xfId="0" applyNumberFormat="1" applyFont="1" applyFill="1" applyBorder="1" applyAlignment="1">
      <alignment wrapText="1"/>
    </xf>
    <xf numFmtId="0" fontId="34" fillId="0" borderId="0" xfId="0" applyFont="1"/>
    <xf numFmtId="0" fontId="0" fillId="0" borderId="0" xfId="0" applyBorder="1"/>
    <xf numFmtId="0" fontId="29" fillId="0" borderId="0" xfId="0" applyFont="1" applyAlignment="1">
      <alignment horizontal="center" wrapText="1"/>
    </xf>
    <xf numFmtId="14" fontId="35" fillId="0" borderId="0" xfId="0" applyNumberFormat="1" applyFont="1" applyAlignment="1">
      <alignment wrapText="1"/>
    </xf>
    <xf numFmtId="0" fontId="36" fillId="0" borderId="0" xfId="0" applyFont="1"/>
    <xf numFmtId="49" fontId="26" fillId="15" borderId="17" xfId="0" applyNumberFormat="1" applyFont="1" applyFill="1" applyBorder="1" applyAlignment="1">
      <alignment horizontal="center" vertical="center" wrapText="1"/>
    </xf>
    <xf numFmtId="0" fontId="37" fillId="13" borderId="0" xfId="0" applyFont="1" applyFill="1" applyAlignment="1">
      <alignment wrapText="1"/>
    </xf>
    <xf numFmtId="164" fontId="0" fillId="0" borderId="17" xfId="0" applyNumberFormat="1" applyBorder="1" applyAlignment="1">
      <alignment vertical="top"/>
    </xf>
    <xf numFmtId="164" fontId="27" fillId="14" borderId="17" xfId="0" applyNumberFormat="1" applyFont="1" applyFill="1" applyBorder="1" applyAlignment="1">
      <alignment vertical="top"/>
    </xf>
    <xf numFmtId="2" fontId="27" fillId="14" borderId="17" xfId="0" applyNumberFormat="1" applyFont="1" applyFill="1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0" xfId="0" applyAlignment="1">
      <alignment vertical="top"/>
    </xf>
    <xf numFmtId="0" fontId="38" fillId="0" borderId="0" xfId="1" applyFont="1" applyFill="1" applyAlignment="1">
      <alignment horizontal="left" vertical="top" wrapText="1"/>
    </xf>
    <xf numFmtId="0" fontId="35" fillId="18" borderId="0" xfId="0" applyFont="1" applyFill="1"/>
    <xf numFmtId="0" fontId="25" fillId="0" borderId="0" xfId="1" applyFill="1" applyBorder="1"/>
    <xf numFmtId="2" fontId="27" fillId="9" borderId="17" xfId="0" applyNumberFormat="1" applyFont="1" applyFill="1" applyBorder="1" applyAlignment="1">
      <alignment vertical="top"/>
    </xf>
    <xf numFmtId="2" fontId="0" fillId="9" borderId="17" xfId="0" applyNumberFormat="1" applyFill="1" applyBorder="1"/>
    <xf numFmtId="164" fontId="0" fillId="9" borderId="17" xfId="0" applyNumberFormat="1" applyFill="1" applyBorder="1" applyAlignment="1">
      <alignment vertical="top"/>
    </xf>
    <xf numFmtId="0" fontId="0" fillId="9" borderId="17" xfId="0" applyFill="1" applyBorder="1" applyAlignment="1">
      <alignment vertical="top"/>
    </xf>
    <xf numFmtId="164" fontId="0" fillId="9" borderId="17" xfId="0" applyNumberFormat="1" applyFill="1" applyBorder="1" applyAlignment="1">
      <alignment vertical="top" wrapText="1"/>
    </xf>
    <xf numFmtId="2" fontId="24" fillId="9" borderId="17" xfId="0" applyNumberFormat="1" applyFont="1" applyFill="1" applyBorder="1" applyAlignment="1">
      <alignment wrapText="1"/>
    </xf>
    <xf numFmtId="164" fontId="26" fillId="0" borderId="17" xfId="0" applyNumberFormat="1" applyFont="1" applyFill="1" applyBorder="1"/>
    <xf numFmtId="0" fontId="26" fillId="0" borderId="17" xfId="0" applyFont="1" applyFill="1" applyBorder="1"/>
    <xf numFmtId="164" fontId="26" fillId="14" borderId="17" xfId="0" applyNumberFormat="1" applyFont="1" applyFill="1" applyBorder="1"/>
    <xf numFmtId="2" fontId="26" fillId="0" borderId="17" xfId="0" applyNumberFormat="1" applyFont="1" applyFill="1" applyBorder="1"/>
    <xf numFmtId="1" fontId="26" fillId="0" borderId="17" xfId="0" applyNumberFormat="1" applyFont="1" applyFill="1" applyBorder="1"/>
    <xf numFmtId="0" fontId="26" fillId="0" borderId="0" xfId="0" applyFont="1" applyFill="1"/>
    <xf numFmtId="9" fontId="26" fillId="0" borderId="17" xfId="0" applyNumberFormat="1" applyFont="1" applyBorder="1" applyAlignment="1">
      <alignment vertical="top" wrapText="1"/>
    </xf>
    <xf numFmtId="164" fontId="0" fillId="14" borderId="17" xfId="0" applyNumberFormat="1" applyFill="1" applyBorder="1" applyAlignment="1">
      <alignment vertical="top"/>
    </xf>
    <xf numFmtId="2" fontId="0" fillId="9" borderId="17" xfId="0" applyNumberFormat="1" applyFill="1" applyBorder="1" applyAlignment="1">
      <alignment vertical="top"/>
    </xf>
    <xf numFmtId="2" fontId="0" fillId="14" borderId="17" xfId="0" applyNumberFormat="1" applyFill="1" applyBorder="1" applyAlignment="1">
      <alignment vertical="top"/>
    </xf>
    <xf numFmtId="164" fontId="26" fillId="9" borderId="17" xfId="0" applyNumberFormat="1" applyFont="1" applyFill="1" applyBorder="1" applyAlignment="1">
      <alignment horizontal="center" vertical="top" wrapText="1"/>
    </xf>
    <xf numFmtId="49" fontId="38" fillId="9" borderId="0" xfId="1" applyNumberFormat="1" applyFont="1" applyFill="1" applyAlignment="1">
      <alignment horizontal="left" vertical="top" wrapText="1"/>
    </xf>
    <xf numFmtId="49" fontId="0" fillId="0" borderId="0" xfId="0" applyNumberFormat="1" applyFill="1" applyBorder="1" applyAlignment="1">
      <alignment wrapText="1"/>
    </xf>
    <xf numFmtId="164" fontId="0" fillId="0" borderId="0" xfId="0" applyNumberFormat="1" applyFill="1" applyBorder="1" applyAlignment="1">
      <alignment vertical="top" wrapText="1"/>
    </xf>
    <xf numFmtId="0" fontId="26" fillId="0" borderId="0" xfId="0" applyFont="1" applyFill="1" applyAlignment="1">
      <alignment vertical="top" wrapText="1"/>
    </xf>
    <xf numFmtId="0" fontId="40" fillId="9" borderId="0" xfId="1" applyFont="1" applyFill="1" applyAlignment="1">
      <alignment horizontal="left" vertical="top" wrapText="1"/>
    </xf>
    <xf numFmtId="0" fontId="40" fillId="9" borderId="0" xfId="1" applyFont="1" applyFill="1" applyBorder="1" applyAlignment="1">
      <alignment horizontal="left" vertical="top" wrapText="1"/>
    </xf>
    <xf numFmtId="0" fontId="32" fillId="15" borderId="17" xfId="0" applyFont="1" applyFill="1" applyBorder="1" applyAlignment="1">
      <alignment horizontal="center" vertical="center" wrapText="1"/>
    </xf>
    <xf numFmtId="0" fontId="0" fillId="5" borderId="16" xfId="0" applyFill="1" applyBorder="1" applyAlignment="1">
      <alignment vertical="top" wrapText="1"/>
    </xf>
    <xf numFmtId="0" fontId="31" fillId="0" borderId="16" xfId="0" applyFont="1" applyBorder="1" applyAlignment="1">
      <alignment horizontal="center" vertical="center" wrapText="1"/>
    </xf>
    <xf numFmtId="0" fontId="41" fillId="0" borderId="17" xfId="0" applyFont="1" applyBorder="1" applyAlignment="1">
      <alignment vertical="top" wrapText="1"/>
    </xf>
    <xf numFmtId="9" fontId="26" fillId="9" borderId="17" xfId="0" applyNumberFormat="1" applyFont="1" applyFill="1" applyBorder="1" applyAlignment="1">
      <alignment vertical="top"/>
    </xf>
    <xf numFmtId="164" fontId="27" fillId="9" borderId="17" xfId="0" applyNumberFormat="1" applyFont="1" applyFill="1" applyBorder="1" applyAlignment="1">
      <alignment vertical="top"/>
    </xf>
    <xf numFmtId="0" fontId="27" fillId="9" borderId="17" xfId="0" applyFont="1" applyFill="1" applyBorder="1" applyAlignment="1">
      <alignment vertical="top"/>
    </xf>
    <xf numFmtId="164" fontId="0" fillId="0" borderId="18" xfId="0" applyNumberFormat="1" applyBorder="1" applyAlignment="1">
      <alignment vertical="top"/>
    </xf>
    <xf numFmtId="164" fontId="0" fillId="19" borderId="17" xfId="0" applyNumberFormat="1" applyFill="1" applyBorder="1" applyAlignment="1">
      <alignment vertical="top"/>
    </xf>
    <xf numFmtId="0" fontId="0" fillId="19" borderId="17" xfId="0" applyFill="1" applyBorder="1" applyAlignment="1">
      <alignment vertical="top"/>
    </xf>
    <xf numFmtId="9" fontId="26" fillId="9" borderId="18" xfId="0" applyNumberFormat="1" applyFont="1" applyFill="1" applyBorder="1" applyAlignment="1">
      <alignment vertical="top"/>
    </xf>
    <xf numFmtId="9" fontId="26" fillId="0" borderId="18" xfId="0" applyNumberFormat="1" applyFont="1" applyBorder="1" applyAlignment="1">
      <alignment vertical="top" wrapText="1"/>
    </xf>
    <xf numFmtId="2" fontId="0" fillId="19" borderId="17" xfId="0" applyNumberFormat="1" applyFill="1" applyBorder="1" applyAlignment="1">
      <alignment vertical="top"/>
    </xf>
    <xf numFmtId="0" fontId="0" fillId="5" borderId="17" xfId="0" applyFill="1" applyBorder="1" applyAlignment="1">
      <alignment vertical="top" wrapText="1"/>
    </xf>
    <xf numFmtId="165" fontId="33" fillId="14" borderId="17" xfId="0" applyNumberFormat="1" applyFont="1" applyFill="1" applyBorder="1" applyAlignment="1">
      <alignment vertical="top" wrapText="1"/>
    </xf>
    <xf numFmtId="2" fontId="24" fillId="14" borderId="17" xfId="0" applyNumberFormat="1" applyFont="1" applyFill="1" applyBorder="1" applyAlignment="1">
      <alignment vertical="top" wrapText="1"/>
    </xf>
    <xf numFmtId="2" fontId="24" fillId="19" borderId="17" xfId="0" applyNumberFormat="1" applyFont="1" applyFill="1" applyBorder="1" applyAlignment="1">
      <alignment vertical="top" wrapText="1"/>
    </xf>
    <xf numFmtId="2" fontId="0" fillId="11" borderId="17" xfId="0" applyNumberFormat="1" applyFill="1" applyBorder="1" applyAlignment="1">
      <alignment vertical="top"/>
    </xf>
    <xf numFmtId="0" fontId="31" fillId="17" borderId="19" xfId="0" applyFont="1" applyFill="1" applyBorder="1" applyAlignment="1">
      <alignment vertical="top" wrapText="1"/>
    </xf>
    <xf numFmtId="4" fontId="0" fillId="9" borderId="17" xfId="0" applyNumberFormat="1" applyFill="1" applyBorder="1" applyAlignment="1">
      <alignment vertical="top"/>
    </xf>
    <xf numFmtId="0" fontId="0" fillId="6" borderId="17" xfId="0" applyFill="1" applyBorder="1" applyAlignment="1">
      <alignment vertical="top" wrapText="1"/>
    </xf>
    <xf numFmtId="0" fontId="26" fillId="0" borderId="0" xfId="0" applyFont="1" applyAlignment="1">
      <alignment vertical="top"/>
    </xf>
    <xf numFmtId="0" fontId="31" fillId="12" borderId="17" xfId="0" applyFont="1" applyFill="1" applyBorder="1" applyAlignment="1">
      <alignment horizontal="center" vertical="center" wrapText="1"/>
    </xf>
    <xf numFmtId="0" fontId="26" fillId="11" borderId="17" xfId="0" applyFont="1" applyFill="1" applyBorder="1" applyAlignment="1">
      <alignment horizontal="center" vertical="center"/>
    </xf>
    <xf numFmtId="164" fontId="26" fillId="12" borderId="17" xfId="0" applyNumberFormat="1" applyFont="1" applyFill="1" applyBorder="1" applyAlignment="1">
      <alignment horizontal="center" vertical="center" wrapText="1"/>
    </xf>
    <xf numFmtId="0" fontId="32" fillId="11" borderId="17" xfId="0" applyFont="1" applyFill="1" applyBorder="1" applyAlignment="1">
      <alignment horizontal="center" vertical="center" wrapText="1"/>
    </xf>
    <xf numFmtId="164" fontId="30" fillId="12" borderId="17" xfId="0" applyNumberFormat="1" applyFont="1" applyFill="1" applyBorder="1" applyAlignment="1">
      <alignment horizontal="center" vertical="center" wrapText="1"/>
    </xf>
    <xf numFmtId="164" fontId="26" fillId="12" borderId="16" xfId="0" applyNumberFormat="1" applyFont="1" applyFill="1" applyBorder="1" applyAlignment="1">
      <alignment horizontal="center" vertical="center" wrapText="1"/>
    </xf>
    <xf numFmtId="164" fontId="26" fillId="0" borderId="17" xfId="0" applyNumberFormat="1" applyFont="1" applyFill="1" applyBorder="1" applyAlignment="1">
      <alignment horizontal="right"/>
    </xf>
    <xf numFmtId="0" fontId="39" fillId="0" borderId="0" xfId="0" applyFont="1" applyFill="1" applyBorder="1" applyAlignment="1">
      <alignment vertical="top"/>
    </xf>
    <xf numFmtId="0" fontId="39" fillId="9" borderId="0" xfId="0" applyFont="1" applyFill="1" applyAlignment="1">
      <alignment vertical="top"/>
    </xf>
    <xf numFmtId="0" fontId="31" fillId="0" borderId="20" xfId="0" applyFont="1" applyFill="1" applyBorder="1" applyAlignment="1">
      <alignment vertical="top" wrapText="1"/>
    </xf>
    <xf numFmtId="0" fontId="31" fillId="0" borderId="18" xfId="0" applyFont="1" applyFill="1" applyBorder="1" applyAlignment="1">
      <alignment vertical="top" wrapText="1"/>
    </xf>
    <xf numFmtId="0" fontId="0" fillId="0" borderId="17" xfId="0" applyBorder="1" applyAlignment="1">
      <alignment horizontal="center"/>
    </xf>
    <xf numFmtId="0" fontId="26" fillId="0" borderId="17" xfId="0" applyFont="1" applyBorder="1" applyAlignment="1">
      <alignment horizontal="center" vertical="center" wrapText="1"/>
    </xf>
    <xf numFmtId="164" fontId="0" fillId="0" borderId="17" xfId="0" applyNumberFormat="1" applyFill="1" applyBorder="1" applyAlignment="1">
      <alignment horizontal="center"/>
    </xf>
    <xf numFmtId="0" fontId="32" fillId="15" borderId="17" xfId="0" applyFont="1" applyFill="1" applyBorder="1" applyAlignment="1">
      <alignment horizontal="center" vertical="center" wrapText="1"/>
    </xf>
    <xf numFmtId="2" fontId="0" fillId="19" borderId="17" xfId="0" applyNumberFormat="1" applyFill="1" applyBorder="1" applyAlignment="1">
      <alignment horizontal="center" vertical="top" wrapText="1"/>
    </xf>
    <xf numFmtId="0" fontId="0" fillId="19" borderId="17" xfId="0" applyFill="1" applyBorder="1" applyAlignment="1">
      <alignment horizontal="center" vertical="top"/>
    </xf>
    <xf numFmtId="0" fontId="26" fillId="0" borderId="17" xfId="0" applyFont="1" applyBorder="1" applyAlignment="1">
      <alignment horizontal="left" vertical="top" wrapText="1"/>
    </xf>
    <xf numFmtId="0" fontId="26" fillId="0" borderId="17" xfId="0" applyFont="1" applyBorder="1" applyAlignment="1">
      <alignment horizontal="left" vertical="top"/>
    </xf>
    <xf numFmtId="0" fontId="31" fillId="12" borderId="17" xfId="0" applyFont="1" applyFill="1" applyBorder="1" applyAlignment="1">
      <alignment horizontal="center" vertical="center" wrapText="1"/>
    </xf>
    <xf numFmtId="0" fontId="26" fillId="11" borderId="17" xfId="0" applyFont="1" applyFill="1" applyBorder="1" applyAlignment="1">
      <alignment horizontal="center" vertical="center"/>
    </xf>
    <xf numFmtId="0" fontId="43" fillId="13" borderId="17" xfId="0" applyFont="1" applyFill="1" applyBorder="1" applyAlignment="1">
      <alignment horizontal="center" vertical="top"/>
    </xf>
    <xf numFmtId="0" fontId="26" fillId="5" borderId="19" xfId="0" applyFont="1" applyFill="1" applyBorder="1" applyAlignment="1">
      <alignment horizontal="center" vertical="top"/>
    </xf>
    <xf numFmtId="0" fontId="26" fillId="5" borderId="18" xfId="0" applyFont="1" applyFill="1" applyBorder="1" applyAlignment="1">
      <alignment horizontal="center" vertical="top"/>
    </xf>
    <xf numFmtId="0" fontId="26" fillId="6" borderId="19" xfId="0" applyFont="1" applyFill="1" applyBorder="1" applyAlignment="1">
      <alignment horizontal="center" vertical="top"/>
    </xf>
    <xf numFmtId="0" fontId="26" fillId="6" borderId="18" xfId="0" applyFont="1" applyFill="1" applyBorder="1" applyAlignment="1">
      <alignment horizontal="center" vertical="top"/>
    </xf>
    <xf numFmtId="0" fontId="26" fillId="19" borderId="17" xfId="0" applyFont="1" applyFill="1" applyBorder="1" applyAlignment="1">
      <alignment horizontal="center" vertical="top" wrapText="1"/>
    </xf>
    <xf numFmtId="0" fontId="26" fillId="14" borderId="17" xfId="0" applyFont="1" applyFill="1" applyBorder="1" applyAlignment="1">
      <alignment horizontal="center" vertical="top"/>
    </xf>
    <xf numFmtId="0" fontId="40" fillId="9" borderId="0" xfId="1" applyFont="1" applyFill="1" applyAlignment="1">
      <alignment horizontal="left" vertical="top" wrapText="1"/>
    </xf>
    <xf numFmtId="0" fontId="40" fillId="9" borderId="0" xfId="1" applyFont="1" applyFill="1" applyBorder="1" applyAlignment="1">
      <alignment horizontal="left" vertical="top" wrapText="1"/>
    </xf>
    <xf numFmtId="2" fontId="0" fillId="9" borderId="17" xfId="0" applyNumberFormat="1" applyFill="1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0" fillId="5" borderId="17" xfId="0" applyFill="1" applyBorder="1" applyAlignment="1">
      <alignment horizontal="left" vertical="top" wrapText="1"/>
    </xf>
    <xf numFmtId="0" fontId="31" fillId="16" borderId="19" xfId="0" applyFont="1" applyFill="1" applyBorder="1" applyAlignment="1">
      <alignment horizontal="center" vertical="center" wrapText="1"/>
    </xf>
    <xf numFmtId="0" fontId="31" fillId="16" borderId="18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7" borderId="12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 wrapText="1"/>
    </xf>
    <xf numFmtId="0" fontId="2" fillId="7" borderId="14" xfId="0" applyFont="1" applyFill="1" applyBorder="1" applyAlignment="1">
      <alignment vertical="center" wrapText="1"/>
    </xf>
    <xf numFmtId="0" fontId="2" fillId="7" borderId="6" xfId="0" applyFont="1" applyFill="1" applyBorder="1" applyAlignment="1">
      <alignment vertical="center" wrapText="1"/>
    </xf>
    <xf numFmtId="0" fontId="2" fillId="7" borderId="1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5" fillId="4" borderId="11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5" fillId="4" borderId="13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1" fillId="0" borderId="6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0" fillId="7" borderId="7" xfId="0" applyFill="1" applyBorder="1" applyAlignment="1">
      <alignment vertical="center" wrapText="1"/>
    </xf>
    <xf numFmtId="0" fontId="0" fillId="7" borderId="5" xfId="0" applyFill="1" applyBorder="1" applyAlignment="1">
      <alignment vertical="center" wrapText="1"/>
    </xf>
    <xf numFmtId="0" fontId="0" fillId="7" borderId="3" xfId="0" applyFill="1" applyBorder="1" applyAlignment="1">
      <alignment vertical="center" wrapText="1"/>
    </xf>
    <xf numFmtId="0" fontId="20" fillId="7" borderId="7" xfId="0" applyFont="1" applyFill="1" applyBorder="1" applyAlignment="1">
      <alignment horizontal="center" vertical="center" textRotation="90" wrapText="1"/>
    </xf>
    <xf numFmtId="0" fontId="20" fillId="7" borderId="5" xfId="0" applyFont="1" applyFill="1" applyBorder="1" applyAlignment="1">
      <alignment horizontal="center" vertical="center" textRotation="90" wrapText="1"/>
    </xf>
    <xf numFmtId="0" fontId="20" fillId="7" borderId="3" xfId="0" applyFont="1" applyFill="1" applyBorder="1" applyAlignment="1">
      <alignment horizontal="center" vertical="center" textRotation="90" wrapText="1"/>
    </xf>
    <xf numFmtId="0" fontId="7" fillId="7" borderId="7" xfId="0" applyFont="1" applyFill="1" applyBorder="1" applyAlignment="1">
      <alignment horizontal="center" vertical="center" textRotation="90" wrapText="1"/>
    </xf>
    <xf numFmtId="0" fontId="7" fillId="7" borderId="5" xfId="0" applyFont="1" applyFill="1" applyBorder="1" applyAlignment="1">
      <alignment horizontal="center" vertical="center" textRotation="90" wrapText="1"/>
    </xf>
    <xf numFmtId="0" fontId="7" fillId="7" borderId="3" xfId="0" applyFont="1" applyFill="1" applyBorder="1" applyAlignment="1">
      <alignment horizontal="center" vertical="center" textRotation="90" wrapText="1"/>
    </xf>
    <xf numFmtId="0" fontId="23" fillId="7" borderId="7" xfId="0" applyFont="1" applyFill="1" applyBorder="1" applyAlignment="1">
      <alignment horizontal="center" vertical="center" textRotation="90" wrapText="1"/>
    </xf>
    <xf numFmtId="0" fontId="23" fillId="7" borderId="5" xfId="0" applyFont="1" applyFill="1" applyBorder="1" applyAlignment="1">
      <alignment horizontal="center" vertical="center" textRotation="90" wrapText="1"/>
    </xf>
    <xf numFmtId="0" fontId="23" fillId="7" borderId="3" xfId="0" applyFont="1" applyFill="1" applyBorder="1" applyAlignment="1">
      <alignment horizontal="center" vertical="center" textRotation="90" wrapText="1"/>
    </xf>
    <xf numFmtId="0" fontId="9" fillId="7" borderId="7" xfId="0" applyFont="1" applyFill="1" applyBorder="1" applyAlignment="1">
      <alignment vertical="center" wrapText="1"/>
    </xf>
    <xf numFmtId="0" fontId="9" fillId="7" borderId="5" xfId="0" applyFont="1" applyFill="1" applyBorder="1" applyAlignment="1">
      <alignment vertical="center" wrapText="1"/>
    </xf>
    <xf numFmtId="0" fontId="9" fillId="7" borderId="3" xfId="0" applyFont="1" applyFill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7B85F838-9432-4C9C-9999-3F0F6045B173}"/>
  </cellStyles>
  <dxfs count="18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ECFF"/>
      <color rgb="FFFF7C80"/>
      <color rgb="FFFF9999"/>
      <color rgb="FFDDEBF7"/>
      <color rgb="FFCCFFCC"/>
      <color rgb="FFFFCCFF"/>
      <color rgb="FFFFFFCC"/>
      <color rgb="FFDED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wc.gov.au/document-search/view/aHR0cHM6Ly9zYXNyY2RhdGFwcmRhdWVhYS5ibG9iLmNvcmUud2luZG93cy5uZXQvZW50ZXJwcmlzZWFncmVlbWVudHMvMjAxOS82L2FlNTAzODA5LnBkZg2/3/354c6785-4201-476a-892e-80819f176f1a/multiplex%24%24queen" TargetMode="External"/><Relationship Id="rId1" Type="http://schemas.openxmlformats.org/officeDocument/2006/relationships/hyperlink" Target="https://www.fwc.gov.au/document-search/view/aHR0cHM6Ly9zYXNyY2RhdGFwcmRhdWVhYS5ibG9iLmNvcmUud2luZG93cy5uZXQvZW50ZXJwcmlzZWFncmVlbWVudHMvMjAxOS82L2FlNTAzODA5LnBkZg2/3/354c6785-4201-476a-892e-80819f176f1a/multiplex%24%24queen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fwc.gov.au/document-search/view/aHR0cHM6Ly9zYXNyY2RhdGFwcmRhdWVhYS5ibG9iLmNvcmUud2luZG93cy5uZXQvZW50ZXJwcmlzZWFncmVlbWVudHMvMjAxOS82L2FlNTAzODA5LnBkZg2/3/354c6785-4201-476a-892e-80819f176f1a/multiplex%24%24queen" TargetMode="External"/><Relationship Id="rId1" Type="http://schemas.openxmlformats.org/officeDocument/2006/relationships/hyperlink" Target="https://www.fwc.gov.au/document-search/view/aHR0cHM6Ly9zYXNyY2RhdGFwcmRhdWVhYS5ibG9iLmNvcmUud2luZG93cy5uZXQvZW50ZXJwcmlzZWFncmVlbWVudHMvMjAxOS82L2FlNTAzODA5LnBkZg2/3/354c6785-4201-476a-892e-80819f176f1a/multiplex%24%24que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F9EDC-B4F4-47DC-8DF7-545CFEF4FDFD}">
  <sheetPr>
    <tabColor rgb="FF92D050"/>
  </sheetPr>
  <dimension ref="A1:N76"/>
  <sheetViews>
    <sheetView topLeftCell="A63" zoomScale="85" zoomScaleNormal="85" workbookViewId="0">
      <selection activeCell="D63" sqref="D63"/>
    </sheetView>
  </sheetViews>
  <sheetFormatPr defaultRowHeight="15" x14ac:dyDescent="0.25"/>
  <cols>
    <col min="1" max="1" width="44.42578125" customWidth="1"/>
    <col min="2" max="2" width="15.42578125" customWidth="1"/>
    <col min="3" max="3" width="15.140625" customWidth="1"/>
    <col min="4" max="4" width="18.85546875" customWidth="1"/>
    <col min="5" max="5" width="17.28515625" customWidth="1"/>
    <col min="6" max="6" width="19" customWidth="1"/>
    <col min="7" max="7" width="20.85546875" customWidth="1"/>
    <col min="8" max="8" width="19.5703125" customWidth="1"/>
    <col min="9" max="9" width="18.140625" customWidth="1"/>
    <col min="10" max="10" width="20.7109375" customWidth="1"/>
    <col min="11" max="11" width="20.42578125" customWidth="1"/>
    <col min="12" max="12" width="20.28515625" customWidth="1"/>
    <col min="13" max="13" width="51.5703125" customWidth="1"/>
    <col min="14" max="14" width="113.28515625" customWidth="1"/>
    <col min="15" max="15" width="46.7109375" customWidth="1"/>
    <col min="16" max="16" width="20.42578125" customWidth="1"/>
    <col min="17" max="17" width="33.85546875" customWidth="1"/>
  </cols>
  <sheetData>
    <row r="1" spans="1:14" ht="21" x14ac:dyDescent="0.35">
      <c r="A1" s="59" t="s">
        <v>158</v>
      </c>
      <c r="B1" s="46"/>
      <c r="H1" s="127" t="s">
        <v>0</v>
      </c>
      <c r="I1" s="127"/>
      <c r="M1" s="14"/>
    </row>
    <row r="2" spans="1:14" ht="15.75" x14ac:dyDescent="0.25">
      <c r="A2" s="58" t="s">
        <v>147</v>
      </c>
      <c r="B2" s="134" t="s">
        <v>148</v>
      </c>
      <c r="C2" s="134"/>
      <c r="D2" s="134"/>
      <c r="E2" s="135"/>
      <c r="F2" s="47"/>
      <c r="H2" s="128" t="s">
        <v>162</v>
      </c>
      <c r="I2" s="129"/>
      <c r="K2" s="105" t="s">
        <v>191</v>
      </c>
      <c r="M2" s="14"/>
    </row>
    <row r="3" spans="1:14" ht="15.75" x14ac:dyDescent="0.25">
      <c r="A3" s="58" t="s">
        <v>188</v>
      </c>
      <c r="B3" s="78" t="s">
        <v>149</v>
      </c>
      <c r="C3" s="82"/>
      <c r="D3" s="82"/>
      <c r="E3" s="83"/>
      <c r="H3" s="130" t="s">
        <v>14</v>
      </c>
      <c r="I3" s="131"/>
      <c r="K3" s="105" t="s">
        <v>193</v>
      </c>
      <c r="M3" s="14"/>
    </row>
    <row r="4" spans="1:14" ht="15.95" customHeight="1" x14ac:dyDescent="0.35">
      <c r="A4" s="113" t="s">
        <v>189</v>
      </c>
      <c r="B4" s="114" t="s">
        <v>151</v>
      </c>
      <c r="C4" s="114"/>
      <c r="D4" s="114"/>
      <c r="E4" s="114"/>
      <c r="H4" s="133" t="s">
        <v>197</v>
      </c>
      <c r="I4" s="133"/>
      <c r="K4" s="105" t="s">
        <v>192</v>
      </c>
      <c r="L4" s="46"/>
      <c r="M4" s="14"/>
      <c r="N4" s="14"/>
    </row>
    <row r="5" spans="1:14" s="26" customFormat="1" ht="16.5" customHeight="1" x14ac:dyDescent="0.35">
      <c r="A5" s="113" t="s">
        <v>190</v>
      </c>
      <c r="B5" s="114" t="s">
        <v>146</v>
      </c>
      <c r="C5" s="114"/>
      <c r="D5" s="114"/>
      <c r="E5" s="114"/>
      <c r="F5"/>
      <c r="G5"/>
      <c r="H5" s="132" t="s">
        <v>198</v>
      </c>
      <c r="I5" s="132"/>
      <c r="J5" s="46"/>
      <c r="K5" s="46"/>
      <c r="L5" s="46"/>
      <c r="M5" s="14"/>
      <c r="N5"/>
    </row>
    <row r="6" spans="1:14" s="26" customFormat="1" ht="16.5" customHeight="1" x14ac:dyDescent="0.35">
      <c r="A6" s="60"/>
      <c r="B6"/>
      <c r="C6"/>
      <c r="D6"/>
      <c r="E6"/>
      <c r="F6"/>
      <c r="G6"/>
      <c r="H6" s="46"/>
      <c r="I6" s="46"/>
      <c r="J6" s="46"/>
      <c r="K6" s="46"/>
      <c r="L6" s="46"/>
      <c r="M6" s="14"/>
      <c r="N6" s="14"/>
    </row>
    <row r="7" spans="1:14" s="26" customFormat="1" ht="21" x14ac:dyDescent="0.35">
      <c r="A7"/>
      <c r="B7"/>
      <c r="C7"/>
      <c r="D7"/>
      <c r="E7"/>
      <c r="F7"/>
      <c r="G7"/>
      <c r="H7" s="46"/>
      <c r="I7" s="46"/>
      <c r="J7" s="46"/>
      <c r="K7" s="46"/>
      <c r="L7" s="46"/>
      <c r="M7" s="14"/>
      <c r="N7" s="14"/>
    </row>
    <row r="8" spans="1:14" s="26" customFormat="1" ht="23.25" customHeight="1" x14ac:dyDescent="0.35">
      <c r="A8" s="52" t="s">
        <v>141</v>
      </c>
      <c r="B8" s="49">
        <v>44745</v>
      </c>
      <c r="C8" s="50" t="s">
        <v>144</v>
      </c>
      <c r="D8"/>
      <c r="E8" s="42"/>
      <c r="F8" s="42"/>
      <c r="G8" s="42"/>
      <c r="H8" s="46"/>
      <c r="I8" s="46"/>
      <c r="J8" s="46"/>
      <c r="K8" s="46"/>
      <c r="L8" s="46"/>
      <c r="M8" s="14"/>
      <c r="N8" s="14"/>
    </row>
    <row r="9" spans="1:14" s="26" customFormat="1" ht="80.45" customHeight="1" x14ac:dyDescent="0.25">
      <c r="A9" s="84" t="s">
        <v>187</v>
      </c>
      <c r="B9" s="44" t="s">
        <v>185</v>
      </c>
      <c r="C9" s="51" t="s">
        <v>183</v>
      </c>
      <c r="D9" s="44" t="s">
        <v>184</v>
      </c>
      <c r="E9" s="120" t="s">
        <v>186</v>
      </c>
      <c r="F9" s="120"/>
      <c r="G9" s="120"/>
      <c r="H9" s="120"/>
      <c r="I9" s="109" t="s">
        <v>142</v>
      </c>
      <c r="K9" s="81"/>
    </row>
    <row r="10" spans="1:14" s="26" customFormat="1" ht="14.45" customHeight="1" x14ac:dyDescent="0.25">
      <c r="A10" s="98">
        <f t="shared" ref="A10:A15" si="0">A11-1</f>
        <v>44739</v>
      </c>
      <c r="B10" s="99">
        <f t="shared" ref="B10:B16" si="1">SUM(C10,D10)</f>
        <v>7.2</v>
      </c>
      <c r="C10" s="100">
        <v>7.2</v>
      </c>
      <c r="D10" s="96">
        <v>0</v>
      </c>
      <c r="E10" s="121" t="s">
        <v>167</v>
      </c>
      <c r="F10" s="121"/>
      <c r="G10" s="121"/>
      <c r="H10" s="121"/>
      <c r="I10" s="33"/>
    </row>
    <row r="11" spans="1:14" s="26" customFormat="1" ht="14.45" customHeight="1" x14ac:dyDescent="0.25">
      <c r="A11" s="98">
        <f t="shared" si="0"/>
        <v>44740</v>
      </c>
      <c r="B11" s="99">
        <f t="shared" si="1"/>
        <v>7.2</v>
      </c>
      <c r="C11" s="100">
        <v>7.2</v>
      </c>
      <c r="D11" s="96">
        <v>0</v>
      </c>
      <c r="E11" s="121" t="s">
        <v>167</v>
      </c>
      <c r="F11" s="121"/>
      <c r="G11" s="121"/>
      <c r="H11" s="121"/>
      <c r="I11" s="33"/>
    </row>
    <row r="12" spans="1:14" s="26" customFormat="1" ht="14.45" customHeight="1" x14ac:dyDescent="0.25">
      <c r="A12" s="98">
        <f t="shared" si="0"/>
        <v>44741</v>
      </c>
      <c r="B12" s="99">
        <f t="shared" si="1"/>
        <v>7.2</v>
      </c>
      <c r="C12" s="100">
        <v>7.2</v>
      </c>
      <c r="D12" s="96">
        <v>0</v>
      </c>
      <c r="E12" s="121" t="s">
        <v>167</v>
      </c>
      <c r="F12" s="121"/>
      <c r="G12" s="121"/>
      <c r="H12" s="121"/>
      <c r="I12" s="33"/>
    </row>
    <row r="13" spans="1:14" s="26" customFormat="1" ht="14.45" customHeight="1" x14ac:dyDescent="0.25">
      <c r="A13" s="98">
        <f t="shared" si="0"/>
        <v>44742</v>
      </c>
      <c r="B13" s="99">
        <f t="shared" si="1"/>
        <v>7.2</v>
      </c>
      <c r="C13" s="100">
        <v>7.2</v>
      </c>
      <c r="D13" s="96">
        <v>0</v>
      </c>
      <c r="E13" s="121" t="s">
        <v>167</v>
      </c>
      <c r="F13" s="121"/>
      <c r="G13" s="121"/>
      <c r="H13" s="121"/>
      <c r="I13" s="33"/>
    </row>
    <row r="14" spans="1:14" s="26" customFormat="1" ht="14.45" customHeight="1" x14ac:dyDescent="0.25">
      <c r="A14" s="98">
        <f t="shared" si="0"/>
        <v>44743</v>
      </c>
      <c r="B14" s="99">
        <f t="shared" si="1"/>
        <v>7.2</v>
      </c>
      <c r="C14" s="100">
        <v>7.2</v>
      </c>
      <c r="D14" s="96">
        <v>0</v>
      </c>
      <c r="E14" s="121" t="s">
        <v>167</v>
      </c>
      <c r="F14" s="121"/>
      <c r="G14" s="121"/>
      <c r="H14" s="121"/>
      <c r="I14" s="33"/>
    </row>
    <row r="15" spans="1:14" s="26" customFormat="1" x14ac:dyDescent="0.25">
      <c r="A15" s="98">
        <f t="shared" si="0"/>
        <v>44744</v>
      </c>
      <c r="B15" s="99">
        <f t="shared" si="1"/>
        <v>0</v>
      </c>
      <c r="C15" s="100">
        <v>0</v>
      </c>
      <c r="D15" s="96">
        <v>0</v>
      </c>
      <c r="E15" s="122" t="s">
        <v>157</v>
      </c>
      <c r="F15" s="122"/>
      <c r="G15" s="122"/>
      <c r="H15" s="122"/>
      <c r="I15" s="33"/>
    </row>
    <row r="16" spans="1:14" s="26" customFormat="1" x14ac:dyDescent="0.25">
      <c r="A16" s="98">
        <f>B8</f>
        <v>44745</v>
      </c>
      <c r="B16" s="99">
        <f t="shared" si="1"/>
        <v>0</v>
      </c>
      <c r="C16" s="100">
        <v>0</v>
      </c>
      <c r="D16" s="96">
        <v>0</v>
      </c>
      <c r="E16" s="122" t="s">
        <v>157</v>
      </c>
      <c r="F16" s="122"/>
      <c r="G16" s="122"/>
      <c r="H16" s="122"/>
      <c r="I16" s="33"/>
    </row>
    <row r="17" spans="1:13" s="26" customFormat="1" ht="21" x14ac:dyDescent="0.35">
      <c r="A17" s="32" t="s">
        <v>13</v>
      </c>
      <c r="B17" s="31">
        <f>SUM(B10:B16)</f>
        <v>36</v>
      </c>
      <c r="C17" s="31">
        <f>SUM(C10:C16)</f>
        <v>36</v>
      </c>
      <c r="D17" s="31">
        <f>SUM(D10:D16)</f>
        <v>0</v>
      </c>
      <c r="E17" s="46"/>
      <c r="F17" s="46"/>
      <c r="G17" s="46"/>
      <c r="H17" s="46"/>
      <c r="I17" s="46"/>
    </row>
    <row r="18" spans="1:13" ht="21" x14ac:dyDescent="0.35">
      <c r="E18" s="46"/>
      <c r="F18" s="46"/>
      <c r="G18" s="46"/>
      <c r="H18" s="46"/>
      <c r="I18" s="46"/>
      <c r="J18" s="46"/>
      <c r="K18" s="46"/>
      <c r="L18" s="46"/>
      <c r="M18" s="46"/>
    </row>
    <row r="19" spans="1:13" ht="21" x14ac:dyDescent="0.35">
      <c r="E19" s="46"/>
      <c r="F19" s="46"/>
      <c r="G19" s="46"/>
      <c r="H19" s="46"/>
      <c r="I19" s="46"/>
      <c r="J19" s="46"/>
      <c r="K19" s="46"/>
      <c r="L19" s="46"/>
      <c r="M19" s="46"/>
    </row>
    <row r="20" spans="1:13" ht="21" x14ac:dyDescent="0.35">
      <c r="A20" s="52" t="s">
        <v>168</v>
      </c>
      <c r="E20" s="46"/>
      <c r="F20" s="46"/>
      <c r="G20" s="46"/>
      <c r="H20" s="46"/>
      <c r="I20" s="46"/>
      <c r="J20" s="46"/>
      <c r="K20" s="46"/>
      <c r="L20" s="46"/>
      <c r="M20" s="46"/>
    </row>
    <row r="21" spans="1:13" ht="105" x14ac:dyDescent="0.25">
      <c r="A21" s="86"/>
      <c r="B21" s="27"/>
      <c r="C21" s="106" t="s">
        <v>170</v>
      </c>
      <c r="D21" s="28" t="s">
        <v>171</v>
      </c>
      <c r="E21" s="28" t="s">
        <v>172</v>
      </c>
      <c r="F21" s="28" t="s">
        <v>173</v>
      </c>
      <c r="G21" s="28" t="s">
        <v>177</v>
      </c>
      <c r="H21" s="28" t="s">
        <v>176</v>
      </c>
      <c r="I21" s="28" t="s">
        <v>199</v>
      </c>
      <c r="J21" s="28" t="s">
        <v>175</v>
      </c>
      <c r="K21" s="106" t="s">
        <v>178</v>
      </c>
      <c r="L21" s="28" t="s">
        <v>179</v>
      </c>
      <c r="M21" s="107" t="s">
        <v>142</v>
      </c>
    </row>
    <row r="22" spans="1:13" ht="35.1" customHeight="1" x14ac:dyDescent="0.25">
      <c r="A22" s="87" t="s">
        <v>200</v>
      </c>
      <c r="B22" s="91"/>
      <c r="C22" s="92">
        <v>43.27</v>
      </c>
      <c r="D22" s="92">
        <v>43.27</v>
      </c>
      <c r="E22" s="93">
        <v>36</v>
      </c>
      <c r="F22" s="92">
        <v>1557.72</v>
      </c>
      <c r="G22" s="74">
        <f>D22*E22</f>
        <v>1557.72</v>
      </c>
      <c r="H22" s="74">
        <f t="shared" ref="H22:H23" si="2">F22-G22</f>
        <v>0</v>
      </c>
      <c r="I22" s="76">
        <f>SUM(C17)</f>
        <v>36</v>
      </c>
      <c r="J22" s="76">
        <f t="shared" ref="J22:J25" si="3">E22-I22</f>
        <v>0</v>
      </c>
      <c r="K22" s="74">
        <f>I22*C22</f>
        <v>1557.72</v>
      </c>
      <c r="L22" s="74">
        <f>SUM(K22-G22)</f>
        <v>0</v>
      </c>
      <c r="M22" s="56"/>
    </row>
    <row r="23" spans="1:13" ht="35.1" customHeight="1" x14ac:dyDescent="0.25">
      <c r="A23" s="87" t="s">
        <v>201</v>
      </c>
      <c r="B23" s="94">
        <v>0</v>
      </c>
      <c r="C23" s="74">
        <f>SUM(C22*B23)</f>
        <v>0</v>
      </c>
      <c r="D23" s="92">
        <v>0</v>
      </c>
      <c r="E23" s="93">
        <v>0</v>
      </c>
      <c r="F23" s="92">
        <v>0</v>
      </c>
      <c r="G23" s="74">
        <f>D23*E23</f>
        <v>0</v>
      </c>
      <c r="H23" s="74">
        <f t="shared" si="2"/>
        <v>0</v>
      </c>
      <c r="I23" s="76">
        <f>SUM(C18)</f>
        <v>0</v>
      </c>
      <c r="J23" s="76">
        <f t="shared" si="3"/>
        <v>0</v>
      </c>
      <c r="K23" s="74">
        <f>I23*C23</f>
        <v>0</v>
      </c>
      <c r="L23" s="74">
        <f>SUM(K23-G23)</f>
        <v>0</v>
      </c>
      <c r="M23" s="56"/>
    </row>
    <row r="24" spans="1:13" ht="35.1" customHeight="1" x14ac:dyDescent="0.25">
      <c r="A24" s="87" t="s">
        <v>202</v>
      </c>
      <c r="B24" s="95">
        <v>2</v>
      </c>
      <c r="C24" s="74">
        <f>$C$22*B24</f>
        <v>86.54</v>
      </c>
      <c r="D24" s="74">
        <f>$D$22*B24</f>
        <v>86.54</v>
      </c>
      <c r="E24" s="96">
        <v>0</v>
      </c>
      <c r="F24" s="92">
        <v>0</v>
      </c>
      <c r="G24" s="74">
        <f t="shared" ref="G24:G25" si="4">D24*E24</f>
        <v>0</v>
      </c>
      <c r="H24" s="74">
        <f>F24-G24</f>
        <v>0</v>
      </c>
      <c r="I24" s="76">
        <f>SUM(D17)</f>
        <v>0</v>
      </c>
      <c r="J24" s="76">
        <f t="shared" si="3"/>
        <v>0</v>
      </c>
      <c r="K24" s="74">
        <f>I24*C24</f>
        <v>0</v>
      </c>
      <c r="L24" s="74">
        <f>SUM(K24-G24)</f>
        <v>0</v>
      </c>
      <c r="M24" s="56"/>
    </row>
    <row r="25" spans="1:13" ht="35.1" customHeight="1" x14ac:dyDescent="0.25">
      <c r="A25" s="87" t="s">
        <v>203</v>
      </c>
      <c r="B25" s="95"/>
      <c r="C25" s="92">
        <v>0</v>
      </c>
      <c r="D25" s="92">
        <v>0</v>
      </c>
      <c r="E25" s="96">
        <v>0</v>
      </c>
      <c r="F25" s="92">
        <v>0</v>
      </c>
      <c r="G25" s="74">
        <f t="shared" si="4"/>
        <v>0</v>
      </c>
      <c r="H25" s="74">
        <f>F25-G25</f>
        <v>0</v>
      </c>
      <c r="I25" s="96">
        <v>0</v>
      </c>
      <c r="J25" s="76">
        <f t="shared" si="3"/>
        <v>0</v>
      </c>
      <c r="K25" s="74">
        <f>I25*C25</f>
        <v>0</v>
      </c>
      <c r="L25" s="74">
        <f>SUM(K25-F25)</f>
        <v>0</v>
      </c>
      <c r="M25" s="56"/>
    </row>
    <row r="26" spans="1:13" x14ac:dyDescent="0.25">
      <c r="A26" s="102" t="s">
        <v>143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6"/>
    </row>
    <row r="27" spans="1:13" ht="35.1" customHeight="1" x14ac:dyDescent="0.25">
      <c r="A27" s="87" t="s">
        <v>204</v>
      </c>
      <c r="B27" s="53"/>
      <c r="C27" s="63">
        <v>55</v>
      </c>
      <c r="D27" s="89">
        <v>55</v>
      </c>
      <c r="E27" s="90">
        <v>5</v>
      </c>
      <c r="F27" s="89">
        <v>275</v>
      </c>
      <c r="G27" s="54">
        <f t="shared" ref="G27:G29" si="5">D27*E27</f>
        <v>275</v>
      </c>
      <c r="H27" s="54">
        <f t="shared" ref="H27:H29" si="6">F27-G27</f>
        <v>0</v>
      </c>
      <c r="I27" s="61">
        <v>5</v>
      </c>
      <c r="J27" s="55">
        <f>E27-I27</f>
        <v>0</v>
      </c>
      <c r="K27" s="74">
        <f>I27*C27</f>
        <v>275</v>
      </c>
      <c r="L27" s="54">
        <f>K27-F27</f>
        <v>0</v>
      </c>
      <c r="M27" s="56"/>
    </row>
    <row r="28" spans="1:13" s="57" customFormat="1" ht="35.1" customHeight="1" x14ac:dyDescent="0.25">
      <c r="A28" s="87" t="s">
        <v>205</v>
      </c>
      <c r="B28" s="53"/>
      <c r="C28" s="63">
        <v>2.3199999999999998</v>
      </c>
      <c r="D28" s="63">
        <v>2.3199999999999998</v>
      </c>
      <c r="E28" s="64">
        <v>36</v>
      </c>
      <c r="F28" s="63">
        <v>83.52</v>
      </c>
      <c r="G28" s="54">
        <f t="shared" si="5"/>
        <v>83.52</v>
      </c>
      <c r="H28" s="54">
        <f t="shared" si="6"/>
        <v>0</v>
      </c>
      <c r="I28" s="55">
        <f>SUM(B17)</f>
        <v>36</v>
      </c>
      <c r="J28" s="55">
        <f>E28-I28</f>
        <v>0</v>
      </c>
      <c r="K28" s="74">
        <f>I28*C28</f>
        <v>83.52</v>
      </c>
      <c r="L28" s="54">
        <f>K28-F28</f>
        <v>0</v>
      </c>
      <c r="M28" s="56"/>
    </row>
    <row r="29" spans="1:13" ht="35.1" customHeight="1" x14ac:dyDescent="0.25">
      <c r="A29" s="87" t="s">
        <v>206</v>
      </c>
      <c r="B29" s="53"/>
      <c r="C29" s="63">
        <v>8</v>
      </c>
      <c r="D29" s="63">
        <v>8</v>
      </c>
      <c r="E29" s="64">
        <v>36</v>
      </c>
      <c r="F29" s="63">
        <v>288</v>
      </c>
      <c r="G29" s="54">
        <f t="shared" si="5"/>
        <v>288</v>
      </c>
      <c r="H29" s="54">
        <f t="shared" si="6"/>
        <v>0</v>
      </c>
      <c r="I29" s="76">
        <f>SUM(B17)</f>
        <v>36</v>
      </c>
      <c r="J29" s="55">
        <f>E29-I29</f>
        <v>0</v>
      </c>
      <c r="K29" s="74">
        <f>I29*C29</f>
        <v>288</v>
      </c>
      <c r="L29" s="54">
        <f>K29-F29</f>
        <v>0</v>
      </c>
      <c r="M29" s="56"/>
    </row>
    <row r="30" spans="1:13" s="72" customFormat="1" x14ac:dyDescent="0.25">
      <c r="A30" s="112" t="s">
        <v>182</v>
      </c>
      <c r="B30" s="67"/>
      <c r="C30" s="67"/>
      <c r="D30" s="67"/>
      <c r="E30" s="68"/>
      <c r="F30" s="69">
        <f>SUM(F22:F29)</f>
        <v>2204.2399999999998</v>
      </c>
      <c r="G30" s="69">
        <f>SUM(G22:G29)</f>
        <v>2204.2399999999998</v>
      </c>
      <c r="H30" s="67"/>
      <c r="I30" s="70"/>
      <c r="J30" s="71"/>
      <c r="K30" s="69">
        <f>SUM(K22:K29)</f>
        <v>2204.2399999999998</v>
      </c>
      <c r="L30" s="69">
        <f>SUM(L22:L29)</f>
        <v>0</v>
      </c>
      <c r="M30" s="68"/>
    </row>
    <row r="31" spans="1:13" x14ac:dyDescent="0.25">
      <c r="A31" s="15"/>
      <c r="B31" s="15"/>
      <c r="C31" s="16"/>
      <c r="D31" s="16"/>
      <c r="G31" s="16"/>
      <c r="H31" s="16"/>
      <c r="I31" s="16"/>
      <c r="J31" s="30"/>
      <c r="K31" s="29"/>
    </row>
    <row r="32" spans="1:13" x14ac:dyDescent="0.25">
      <c r="A32" s="15"/>
      <c r="B32" s="15"/>
      <c r="C32" s="16"/>
      <c r="D32" s="16"/>
      <c r="G32" s="16"/>
      <c r="H32" s="16"/>
      <c r="I32" s="16"/>
      <c r="J32" s="30"/>
      <c r="K32" s="29"/>
    </row>
    <row r="33" spans="1:14" ht="90" x14ac:dyDescent="0.25">
      <c r="A33" s="125" t="s">
        <v>145</v>
      </c>
      <c r="B33" s="125"/>
      <c r="C33" s="108" t="s">
        <v>180</v>
      </c>
      <c r="D33" s="110" t="s">
        <v>174</v>
      </c>
      <c r="E33" s="111" t="s">
        <v>181</v>
      </c>
      <c r="F33" s="126" t="s">
        <v>142</v>
      </c>
      <c r="G33" s="126"/>
      <c r="H33" s="16"/>
      <c r="I33" s="16"/>
      <c r="J33" s="30"/>
      <c r="K33" s="29"/>
    </row>
    <row r="34" spans="1:14" ht="35.1" customHeight="1" x14ac:dyDescent="0.25">
      <c r="A34" s="123" t="s">
        <v>211</v>
      </c>
      <c r="B34" s="124"/>
      <c r="C34" s="77">
        <v>49</v>
      </c>
      <c r="D34" s="65">
        <v>49</v>
      </c>
      <c r="E34" s="74">
        <f>(C34-D34)</f>
        <v>0</v>
      </c>
      <c r="F34" s="117"/>
      <c r="G34" s="117"/>
      <c r="I34" s="16"/>
    </row>
    <row r="35" spans="1:14" ht="35.1" customHeight="1" x14ac:dyDescent="0.25">
      <c r="A35" s="123" t="s">
        <v>209</v>
      </c>
      <c r="B35" s="123"/>
      <c r="C35" s="77">
        <v>130</v>
      </c>
      <c r="D35" s="63">
        <v>130</v>
      </c>
      <c r="E35" s="74">
        <f>(C35-D35)</f>
        <v>0</v>
      </c>
      <c r="F35" s="117"/>
      <c r="G35" s="117"/>
      <c r="I35" s="16"/>
    </row>
    <row r="36" spans="1:14" ht="35.1" customHeight="1" x14ac:dyDescent="0.25">
      <c r="A36" s="123" t="s">
        <v>210</v>
      </c>
      <c r="B36" s="123"/>
      <c r="C36" s="77">
        <v>18</v>
      </c>
      <c r="D36" s="63">
        <v>18</v>
      </c>
      <c r="E36" s="74">
        <f>(C36-D36)</f>
        <v>0</v>
      </c>
      <c r="F36" s="117"/>
      <c r="G36" s="117"/>
      <c r="I36" s="30"/>
    </row>
    <row r="37" spans="1:14" ht="35.1" customHeight="1" x14ac:dyDescent="0.25">
      <c r="A37" s="123" t="s">
        <v>207</v>
      </c>
      <c r="B37" s="123"/>
      <c r="C37" s="77">
        <v>280</v>
      </c>
      <c r="D37" s="63">
        <v>280</v>
      </c>
      <c r="E37" s="74">
        <f>(C37-D37)</f>
        <v>0</v>
      </c>
      <c r="F37" s="118"/>
      <c r="G37" s="118"/>
    </row>
    <row r="38" spans="1:14" s="41" customFormat="1" ht="35.1" customHeight="1" x14ac:dyDescent="0.25">
      <c r="A38" s="123" t="s">
        <v>208</v>
      </c>
      <c r="B38" s="123"/>
      <c r="C38" s="77">
        <v>70</v>
      </c>
      <c r="D38" s="63">
        <v>70</v>
      </c>
      <c r="E38" s="74">
        <f>(C38-D38)</f>
        <v>0</v>
      </c>
      <c r="F38" s="119"/>
      <c r="G38" s="119"/>
      <c r="J38" s="43"/>
    </row>
    <row r="39" spans="1:14" x14ac:dyDescent="0.25">
      <c r="A39" s="14"/>
      <c r="B39" s="36"/>
      <c r="G39" s="16"/>
      <c r="J39" s="30"/>
    </row>
    <row r="40" spans="1:14" x14ac:dyDescent="0.25">
      <c r="A40" s="40"/>
      <c r="B40" s="39"/>
      <c r="C40" s="35"/>
      <c r="D40" s="35"/>
      <c r="E40" s="35"/>
      <c r="F40" s="35"/>
      <c r="G40" s="38"/>
      <c r="H40" s="35"/>
      <c r="I40" s="35"/>
      <c r="J40" s="37"/>
      <c r="K40" s="35"/>
      <c r="L40" s="35"/>
      <c r="M40" s="35"/>
      <c r="N40" s="35"/>
    </row>
    <row r="41" spans="1:14" x14ac:dyDescent="0.25">
      <c r="G41" s="17"/>
      <c r="J41" s="30"/>
    </row>
    <row r="42" spans="1:14" x14ac:dyDescent="0.25">
      <c r="G42" s="17"/>
      <c r="J42" s="30"/>
    </row>
    <row r="43" spans="1:14" s="26" customFormat="1" ht="23.25" customHeight="1" x14ac:dyDescent="0.35">
      <c r="A43" s="52" t="s">
        <v>140</v>
      </c>
      <c r="B43" s="49">
        <v>44752</v>
      </c>
      <c r="C43" s="50" t="s">
        <v>144</v>
      </c>
      <c r="D43"/>
      <c r="E43" s="48"/>
      <c r="F43" s="48"/>
      <c r="G43" s="48"/>
      <c r="H43" s="46"/>
      <c r="I43" s="46"/>
      <c r="J43" s="46"/>
      <c r="K43" s="46"/>
      <c r="L43" s="46"/>
      <c r="M43" s="14"/>
      <c r="N43" s="14"/>
    </row>
    <row r="44" spans="1:14" s="26" customFormat="1" ht="80.45" customHeight="1" x14ac:dyDescent="0.25">
      <c r="A44" s="84" t="s">
        <v>187</v>
      </c>
      <c r="B44" s="84" t="s">
        <v>185</v>
      </c>
      <c r="C44" s="51" t="s">
        <v>183</v>
      </c>
      <c r="D44" s="84" t="s">
        <v>184</v>
      </c>
      <c r="E44" s="120" t="s">
        <v>186</v>
      </c>
      <c r="F44" s="120"/>
      <c r="G44" s="120"/>
      <c r="H44" s="120"/>
      <c r="I44" s="44" t="s">
        <v>142</v>
      </c>
    </row>
    <row r="45" spans="1:14" s="26" customFormat="1" ht="14.45" customHeight="1" x14ac:dyDescent="0.25">
      <c r="A45" s="98">
        <f t="shared" ref="A45:A50" si="7">A46-1</f>
        <v>44746</v>
      </c>
      <c r="B45" s="99">
        <f t="shared" ref="B45:B51" si="8">SUM(C45,D45)</f>
        <v>7.2</v>
      </c>
      <c r="C45" s="100">
        <v>7.2</v>
      </c>
      <c r="D45" s="96">
        <v>0</v>
      </c>
      <c r="E45" s="121" t="s">
        <v>165</v>
      </c>
      <c r="F45" s="121"/>
      <c r="G45" s="121"/>
      <c r="H45" s="121"/>
      <c r="I45" s="101"/>
    </row>
    <row r="46" spans="1:14" s="26" customFormat="1" ht="14.45" customHeight="1" x14ac:dyDescent="0.25">
      <c r="A46" s="98">
        <f t="shared" si="7"/>
        <v>44747</v>
      </c>
      <c r="B46" s="99">
        <f t="shared" si="8"/>
        <v>7.2</v>
      </c>
      <c r="C46" s="100">
        <v>7.2</v>
      </c>
      <c r="D46" s="96">
        <v>0</v>
      </c>
      <c r="E46" s="121" t="s">
        <v>165</v>
      </c>
      <c r="F46" s="121"/>
      <c r="G46" s="121"/>
      <c r="H46" s="121"/>
      <c r="I46" s="101"/>
    </row>
    <row r="47" spans="1:14" s="26" customFormat="1" ht="14.45" customHeight="1" x14ac:dyDescent="0.25">
      <c r="A47" s="98">
        <f t="shared" si="7"/>
        <v>44748</v>
      </c>
      <c r="B47" s="99">
        <f t="shared" si="8"/>
        <v>7.2</v>
      </c>
      <c r="C47" s="100">
        <v>7.2</v>
      </c>
      <c r="D47" s="96">
        <v>0</v>
      </c>
      <c r="E47" s="121" t="s">
        <v>165</v>
      </c>
      <c r="F47" s="121"/>
      <c r="G47" s="121"/>
      <c r="H47" s="121"/>
      <c r="I47" s="101"/>
    </row>
    <row r="48" spans="1:14" s="26" customFormat="1" ht="14.45" customHeight="1" x14ac:dyDescent="0.25">
      <c r="A48" s="98">
        <f t="shared" si="7"/>
        <v>44749</v>
      </c>
      <c r="B48" s="99">
        <f t="shared" si="8"/>
        <v>7.2</v>
      </c>
      <c r="C48" s="100">
        <v>7.2</v>
      </c>
      <c r="D48" s="96">
        <v>0</v>
      </c>
      <c r="E48" s="121" t="s">
        <v>165</v>
      </c>
      <c r="F48" s="121"/>
      <c r="G48" s="121"/>
      <c r="H48" s="121"/>
      <c r="I48" s="101"/>
    </row>
    <row r="49" spans="1:14" s="26" customFormat="1" ht="14.45" customHeight="1" x14ac:dyDescent="0.25">
      <c r="A49" s="98">
        <f t="shared" si="7"/>
        <v>44750</v>
      </c>
      <c r="B49" s="99">
        <f t="shared" si="8"/>
        <v>7.2</v>
      </c>
      <c r="C49" s="100">
        <v>7.2</v>
      </c>
      <c r="D49" s="96">
        <v>0</v>
      </c>
      <c r="E49" s="121" t="s">
        <v>165</v>
      </c>
      <c r="F49" s="121"/>
      <c r="G49" s="121"/>
      <c r="H49" s="121"/>
      <c r="I49" s="101"/>
    </row>
    <row r="50" spans="1:14" s="26" customFormat="1" x14ac:dyDescent="0.25">
      <c r="A50" s="98">
        <f t="shared" si="7"/>
        <v>44751</v>
      </c>
      <c r="B50" s="99">
        <f t="shared" si="8"/>
        <v>0</v>
      </c>
      <c r="C50" s="100">
        <v>0</v>
      </c>
      <c r="D50" s="96">
        <v>0</v>
      </c>
      <c r="E50" s="122" t="s">
        <v>157</v>
      </c>
      <c r="F50" s="122"/>
      <c r="G50" s="122"/>
      <c r="H50" s="122"/>
      <c r="I50" s="101"/>
    </row>
    <row r="51" spans="1:14" s="26" customFormat="1" x14ac:dyDescent="0.25">
      <c r="A51" s="98">
        <f>B43</f>
        <v>44752</v>
      </c>
      <c r="B51" s="99">
        <f t="shared" si="8"/>
        <v>0</v>
      </c>
      <c r="C51" s="100">
        <v>0</v>
      </c>
      <c r="D51" s="96">
        <v>0</v>
      </c>
      <c r="E51" s="122" t="s">
        <v>157</v>
      </c>
      <c r="F51" s="122"/>
      <c r="G51" s="122"/>
      <c r="H51" s="122"/>
      <c r="I51" s="101"/>
    </row>
    <row r="52" spans="1:14" s="26" customFormat="1" ht="21" x14ac:dyDescent="0.35">
      <c r="A52" s="32" t="s">
        <v>13</v>
      </c>
      <c r="B52" s="31">
        <f>SUM(B45:B51)</f>
        <v>36</v>
      </c>
      <c r="C52" s="31">
        <f>SUM(C45:C51)</f>
        <v>36</v>
      </c>
      <c r="D52" s="31">
        <f>SUM(D45:D51)</f>
        <v>0</v>
      </c>
      <c r="E52" s="46"/>
      <c r="F52" s="46"/>
      <c r="G52" s="46"/>
      <c r="H52" s="46"/>
      <c r="I52" s="46"/>
    </row>
    <row r="53" spans="1:14" ht="21" x14ac:dyDescent="0.35">
      <c r="E53" s="46"/>
      <c r="F53" s="46"/>
      <c r="G53" s="46"/>
      <c r="H53" s="46"/>
      <c r="I53" s="46"/>
      <c r="J53" s="46"/>
      <c r="K53" s="46"/>
      <c r="L53" s="46"/>
      <c r="M53" s="46"/>
    </row>
    <row r="54" spans="1:14" ht="21" x14ac:dyDescent="0.35">
      <c r="E54" s="46"/>
      <c r="F54" s="46"/>
      <c r="G54" s="46"/>
      <c r="H54" s="46"/>
      <c r="I54" s="46"/>
      <c r="J54" s="46"/>
      <c r="K54" s="46"/>
      <c r="L54" s="46"/>
      <c r="M54" s="46"/>
    </row>
    <row r="55" spans="1:14" ht="21" x14ac:dyDescent="0.35">
      <c r="A55" s="52" t="s">
        <v>169</v>
      </c>
      <c r="E55" s="46"/>
      <c r="F55" s="46"/>
      <c r="G55" s="46"/>
      <c r="H55" s="46"/>
      <c r="I55" s="46"/>
      <c r="J55" s="46"/>
      <c r="K55" s="46"/>
      <c r="L55" s="46"/>
      <c r="M55" s="46"/>
    </row>
    <row r="56" spans="1:14" ht="105" x14ac:dyDescent="0.25">
      <c r="A56" s="27"/>
      <c r="B56" s="27"/>
      <c r="C56" s="106" t="s">
        <v>170</v>
      </c>
      <c r="D56" s="28" t="s">
        <v>171</v>
      </c>
      <c r="E56" s="28" t="s">
        <v>172</v>
      </c>
      <c r="F56" s="28" t="s">
        <v>173</v>
      </c>
      <c r="G56" s="28" t="s">
        <v>177</v>
      </c>
      <c r="H56" s="28" t="s">
        <v>176</v>
      </c>
      <c r="I56" s="28" t="s">
        <v>199</v>
      </c>
      <c r="J56" s="28" t="s">
        <v>175</v>
      </c>
      <c r="K56" s="106" t="s">
        <v>178</v>
      </c>
      <c r="L56" s="28" t="s">
        <v>179</v>
      </c>
      <c r="M56" s="107" t="s">
        <v>142</v>
      </c>
    </row>
    <row r="57" spans="1:14" ht="35.1" customHeight="1" x14ac:dyDescent="0.25">
      <c r="A57" s="87" t="s">
        <v>200</v>
      </c>
      <c r="B57" s="53"/>
      <c r="C57" s="63">
        <v>45.43</v>
      </c>
      <c r="D57" s="63">
        <v>43.27</v>
      </c>
      <c r="E57" s="64">
        <v>36</v>
      </c>
      <c r="F57" s="63">
        <v>1557.72</v>
      </c>
      <c r="G57" s="74">
        <f>D57*E57</f>
        <v>1557.72</v>
      </c>
      <c r="H57" s="74">
        <f t="shared" ref="H57:H58" si="9">F57-G57</f>
        <v>0</v>
      </c>
      <c r="I57" s="76">
        <f>SUM(C52)</f>
        <v>36</v>
      </c>
      <c r="J57" s="76">
        <f t="shared" ref="J57:J58" si="10">E57-I57</f>
        <v>0</v>
      </c>
      <c r="K57" s="74">
        <f>I57*C57</f>
        <v>1635.48</v>
      </c>
      <c r="L57" s="74">
        <f>SUM(K57-G57)</f>
        <v>77.759999999999991</v>
      </c>
      <c r="M57" s="97" t="s">
        <v>196</v>
      </c>
      <c r="N57" s="79"/>
    </row>
    <row r="58" spans="1:14" ht="35.1" customHeight="1" x14ac:dyDescent="0.25">
      <c r="A58" s="87" t="s">
        <v>201</v>
      </c>
      <c r="B58" s="88">
        <v>0</v>
      </c>
      <c r="C58" s="74">
        <f>SUM(C57*B58)</f>
        <v>0</v>
      </c>
      <c r="D58" s="63">
        <v>0</v>
      </c>
      <c r="E58" s="64">
        <v>0</v>
      </c>
      <c r="F58" s="63">
        <v>0</v>
      </c>
      <c r="G58" s="74">
        <f>D58*E58</f>
        <v>0</v>
      </c>
      <c r="H58" s="74">
        <f t="shared" si="9"/>
        <v>0</v>
      </c>
      <c r="I58" s="76">
        <f>SUM(C53)</f>
        <v>0</v>
      </c>
      <c r="J58" s="76">
        <f t="shared" si="10"/>
        <v>0</v>
      </c>
      <c r="K58" s="74">
        <f>I58*C58</f>
        <v>0</v>
      </c>
      <c r="L58" s="74">
        <f>SUM(K58-G58)</f>
        <v>0</v>
      </c>
      <c r="M58" s="56"/>
    </row>
    <row r="59" spans="1:14" ht="35.1" customHeight="1" x14ac:dyDescent="0.25">
      <c r="A59" s="87" t="s">
        <v>202</v>
      </c>
      <c r="B59" s="73">
        <v>2</v>
      </c>
      <c r="C59" s="74">
        <f>$C$57*B59</f>
        <v>90.86</v>
      </c>
      <c r="D59" s="74">
        <f>$D$57*B59</f>
        <v>86.54</v>
      </c>
      <c r="E59" s="75">
        <v>0</v>
      </c>
      <c r="F59" s="63">
        <v>0</v>
      </c>
      <c r="G59" s="74">
        <f t="shared" ref="G59:G60" si="11">D59*E59</f>
        <v>0</v>
      </c>
      <c r="H59" s="74">
        <f>F59-G59</f>
        <v>0</v>
      </c>
      <c r="I59" s="76">
        <f>SUM(D52)</f>
        <v>0</v>
      </c>
      <c r="J59" s="76">
        <f t="shared" ref="J59:J60" si="12">E59-I59</f>
        <v>0</v>
      </c>
      <c r="K59" s="74">
        <f>I59*C59</f>
        <v>0</v>
      </c>
      <c r="L59" s="74">
        <f>SUM(K59-G59)</f>
        <v>0</v>
      </c>
      <c r="M59" s="56"/>
    </row>
    <row r="60" spans="1:14" ht="35.1" customHeight="1" x14ac:dyDescent="0.25">
      <c r="A60" s="87" t="s">
        <v>203</v>
      </c>
      <c r="B60" s="73"/>
      <c r="C60" s="63">
        <v>0</v>
      </c>
      <c r="D60" s="63">
        <v>0</v>
      </c>
      <c r="E60" s="75">
        <v>0</v>
      </c>
      <c r="F60" s="63">
        <v>0</v>
      </c>
      <c r="G60" s="74">
        <f t="shared" si="11"/>
        <v>0</v>
      </c>
      <c r="H60" s="74">
        <f>F60-G60</f>
        <v>0</v>
      </c>
      <c r="I60" s="75">
        <v>0</v>
      </c>
      <c r="J60" s="76">
        <f t="shared" si="12"/>
        <v>0</v>
      </c>
      <c r="K60" s="74">
        <f>I60*C60</f>
        <v>0</v>
      </c>
      <c r="L60" s="74">
        <f>SUM(K60-F60)</f>
        <v>0</v>
      </c>
      <c r="M60" s="56"/>
    </row>
    <row r="61" spans="1:14" x14ac:dyDescent="0.25">
      <c r="A61" s="102" t="s">
        <v>143</v>
      </c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6"/>
    </row>
    <row r="62" spans="1:14" ht="30" x14ac:dyDescent="0.25">
      <c r="A62" s="87" t="s">
        <v>204</v>
      </c>
      <c r="B62" s="53"/>
      <c r="C62" s="63">
        <v>60</v>
      </c>
      <c r="D62" s="89">
        <v>60</v>
      </c>
      <c r="E62" s="90">
        <v>5</v>
      </c>
      <c r="F62" s="89">
        <v>300</v>
      </c>
      <c r="G62" s="54">
        <f t="shared" ref="G62:G64" si="13">D62*E62</f>
        <v>300</v>
      </c>
      <c r="H62" s="54">
        <f t="shared" ref="H62:H64" si="14">F62-G62</f>
        <v>0</v>
      </c>
      <c r="I62" s="61">
        <v>5</v>
      </c>
      <c r="J62" s="55">
        <f>E62-I62</f>
        <v>0</v>
      </c>
      <c r="K62" s="74">
        <f>I62*C62</f>
        <v>300</v>
      </c>
      <c r="L62" s="54">
        <f>K62-F62</f>
        <v>0</v>
      </c>
      <c r="M62" s="56"/>
    </row>
    <row r="63" spans="1:14" s="57" customFormat="1" ht="30" x14ac:dyDescent="0.25">
      <c r="A63" s="87" t="s">
        <v>205</v>
      </c>
      <c r="B63" s="53"/>
      <c r="C63" s="63">
        <v>3.23</v>
      </c>
      <c r="D63" s="63">
        <v>2.4300000000000002</v>
      </c>
      <c r="E63" s="64">
        <v>36</v>
      </c>
      <c r="F63" s="63">
        <v>87.48</v>
      </c>
      <c r="G63" s="54">
        <f t="shared" si="13"/>
        <v>87.48</v>
      </c>
      <c r="H63" s="54">
        <f t="shared" si="14"/>
        <v>0</v>
      </c>
      <c r="I63" s="55">
        <f>SUM(B52)</f>
        <v>36</v>
      </c>
      <c r="J63" s="55">
        <f>E63-I63</f>
        <v>0</v>
      </c>
      <c r="K63" s="74">
        <f>I63*C63</f>
        <v>116.28</v>
      </c>
      <c r="L63" s="54">
        <f>K63-F63</f>
        <v>28.799999999999997</v>
      </c>
      <c r="M63" s="97" t="s">
        <v>166</v>
      </c>
    </row>
    <row r="64" spans="1:14" ht="30" x14ac:dyDescent="0.25">
      <c r="A64" s="87" t="s">
        <v>206</v>
      </c>
      <c r="B64" s="53"/>
      <c r="C64" s="63">
        <v>8</v>
      </c>
      <c r="D64" s="63">
        <v>8</v>
      </c>
      <c r="E64" s="64">
        <v>36</v>
      </c>
      <c r="F64" s="63">
        <v>288</v>
      </c>
      <c r="G64" s="54">
        <f t="shared" si="13"/>
        <v>288</v>
      </c>
      <c r="H64" s="54">
        <f t="shared" si="14"/>
        <v>0</v>
      </c>
      <c r="I64" s="76">
        <f>SUM(B52)</f>
        <v>36</v>
      </c>
      <c r="J64" s="55">
        <f>E64-I64</f>
        <v>0</v>
      </c>
      <c r="K64" s="74">
        <f>I64*C64</f>
        <v>288</v>
      </c>
      <c r="L64" s="54">
        <f>K64-F64</f>
        <v>0</v>
      </c>
      <c r="M64" s="56"/>
    </row>
    <row r="65" spans="1:14" s="72" customFormat="1" x14ac:dyDescent="0.25">
      <c r="A65" s="112" t="s">
        <v>182</v>
      </c>
      <c r="B65" s="67"/>
      <c r="C65" s="67"/>
      <c r="D65" s="67"/>
      <c r="E65" s="68"/>
      <c r="F65" s="69">
        <f>SUM(F57:F64)</f>
        <v>2233.1999999999998</v>
      </c>
      <c r="G65" s="69">
        <f>SUM(G57:G64)</f>
        <v>2233.1999999999998</v>
      </c>
      <c r="H65" s="67"/>
      <c r="I65" s="70"/>
      <c r="J65" s="71"/>
      <c r="K65" s="69">
        <f>SUM(K57:K64)</f>
        <v>2339.7600000000002</v>
      </c>
      <c r="L65" s="67">
        <f>SUM(L57:L64)</f>
        <v>106.55999999999999</v>
      </c>
      <c r="M65" s="68"/>
    </row>
    <row r="66" spans="1:14" x14ac:dyDescent="0.25">
      <c r="A66" s="15"/>
      <c r="B66" s="15"/>
      <c r="C66" s="16"/>
      <c r="D66" s="16"/>
      <c r="G66" s="16"/>
      <c r="H66" s="16"/>
      <c r="I66" s="16"/>
      <c r="J66" s="30"/>
      <c r="K66" s="29"/>
    </row>
    <row r="67" spans="1:14" x14ac:dyDescent="0.25">
      <c r="A67" s="15"/>
      <c r="B67" s="15"/>
      <c r="C67" s="16"/>
      <c r="D67" s="16"/>
      <c r="G67" s="16"/>
      <c r="H67" s="16"/>
      <c r="I67" s="16"/>
      <c r="J67" s="30"/>
      <c r="K67" s="29"/>
      <c r="N67" s="80"/>
    </row>
    <row r="68" spans="1:14" ht="90" x14ac:dyDescent="0.25">
      <c r="A68" s="125" t="s">
        <v>145</v>
      </c>
      <c r="B68" s="125"/>
      <c r="C68" s="108" t="s">
        <v>180</v>
      </c>
      <c r="D68" s="110" t="s">
        <v>174</v>
      </c>
      <c r="E68" s="111" t="s">
        <v>181</v>
      </c>
      <c r="F68" s="126" t="s">
        <v>142</v>
      </c>
      <c r="G68" s="126"/>
      <c r="H68" s="16"/>
      <c r="I68" s="16"/>
      <c r="J68" s="30"/>
      <c r="K68" s="29"/>
    </row>
    <row r="69" spans="1:14" ht="35.1" customHeight="1" x14ac:dyDescent="0.25">
      <c r="A69" s="123" t="s">
        <v>211</v>
      </c>
      <c r="B69" s="124"/>
      <c r="C69" s="77">
        <v>49</v>
      </c>
      <c r="D69" s="65">
        <v>49</v>
      </c>
      <c r="E69" s="74">
        <f>(C69-D69)</f>
        <v>0</v>
      </c>
      <c r="F69" s="117"/>
      <c r="G69" s="117"/>
      <c r="I69" s="16"/>
    </row>
    <row r="70" spans="1:14" ht="35.1" customHeight="1" x14ac:dyDescent="0.25">
      <c r="A70" s="123" t="s">
        <v>209</v>
      </c>
      <c r="B70" s="123"/>
      <c r="C70" s="77">
        <v>130</v>
      </c>
      <c r="D70" s="63">
        <v>130</v>
      </c>
      <c r="E70" s="74">
        <f>(C70-D70)</f>
        <v>0</v>
      </c>
      <c r="F70" s="117"/>
      <c r="G70" s="117"/>
      <c r="I70" s="16"/>
    </row>
    <row r="71" spans="1:14" ht="35.1" customHeight="1" x14ac:dyDescent="0.25">
      <c r="A71" s="123" t="s">
        <v>210</v>
      </c>
      <c r="B71" s="123"/>
      <c r="C71" s="77">
        <v>18</v>
      </c>
      <c r="D71" s="63">
        <v>18</v>
      </c>
      <c r="E71" s="74">
        <f>(C71-D71)</f>
        <v>0</v>
      </c>
      <c r="F71" s="117"/>
      <c r="G71" s="117"/>
      <c r="I71" s="30"/>
    </row>
    <row r="72" spans="1:14" ht="35.1" customHeight="1" x14ac:dyDescent="0.25">
      <c r="A72" s="123" t="s">
        <v>207</v>
      </c>
      <c r="B72" s="123"/>
      <c r="C72" s="77">
        <v>295</v>
      </c>
      <c r="D72" s="63">
        <v>295</v>
      </c>
      <c r="E72" s="74">
        <f>(C72-D72)</f>
        <v>0</v>
      </c>
      <c r="F72" s="118"/>
      <c r="G72" s="118"/>
    </row>
    <row r="73" spans="1:14" s="41" customFormat="1" ht="35.1" customHeight="1" x14ac:dyDescent="0.25">
      <c r="A73" s="123" t="s">
        <v>208</v>
      </c>
      <c r="B73" s="123"/>
      <c r="C73" s="77">
        <v>74</v>
      </c>
      <c r="D73" s="63">
        <v>74</v>
      </c>
      <c r="E73" s="74">
        <f>(C73-D73)</f>
        <v>0</v>
      </c>
      <c r="F73" s="119"/>
      <c r="G73" s="119"/>
      <c r="J73" s="43"/>
    </row>
    <row r="74" spans="1:14" x14ac:dyDescent="0.25">
      <c r="A74" s="14"/>
      <c r="B74" s="36"/>
      <c r="G74" s="16"/>
      <c r="J74" s="30"/>
    </row>
    <row r="75" spans="1:14" x14ac:dyDescent="0.25">
      <c r="A75" s="40"/>
      <c r="B75" s="39"/>
      <c r="C75" s="35"/>
      <c r="D75" s="35"/>
      <c r="E75" s="35"/>
      <c r="F75" s="35"/>
      <c r="G75" s="38"/>
      <c r="H75" s="35"/>
      <c r="I75" s="35"/>
      <c r="J75" s="37"/>
      <c r="K75" s="35"/>
      <c r="L75" s="35"/>
      <c r="M75" s="35"/>
      <c r="N75" s="35"/>
    </row>
    <row r="76" spans="1:14" x14ac:dyDescent="0.25">
      <c r="G76" s="17"/>
      <c r="J76" s="30"/>
    </row>
  </sheetData>
  <mergeCells count="46">
    <mergeCell ref="A71:B71"/>
    <mergeCell ref="A72:B72"/>
    <mergeCell ref="A73:B73"/>
    <mergeCell ref="H1:I1"/>
    <mergeCell ref="H2:I2"/>
    <mergeCell ref="H3:I3"/>
    <mergeCell ref="H5:I5"/>
    <mergeCell ref="H4:I4"/>
    <mergeCell ref="A34:B34"/>
    <mergeCell ref="A35:B35"/>
    <mergeCell ref="A36:B36"/>
    <mergeCell ref="A37:B37"/>
    <mergeCell ref="B2:E2"/>
    <mergeCell ref="A38:B38"/>
    <mergeCell ref="A33:B33"/>
    <mergeCell ref="F34:G34"/>
    <mergeCell ref="F35:G35"/>
    <mergeCell ref="F36:G36"/>
    <mergeCell ref="F37:G37"/>
    <mergeCell ref="A70:B70"/>
    <mergeCell ref="A69:B69"/>
    <mergeCell ref="A68:B68"/>
    <mergeCell ref="E46:H46"/>
    <mergeCell ref="E47:H47"/>
    <mergeCell ref="E48:H48"/>
    <mergeCell ref="E49:H49"/>
    <mergeCell ref="E50:H50"/>
    <mergeCell ref="E51:H51"/>
    <mergeCell ref="F68:G68"/>
    <mergeCell ref="F69:G69"/>
    <mergeCell ref="F70:G70"/>
    <mergeCell ref="F72:G72"/>
    <mergeCell ref="F71:G71"/>
    <mergeCell ref="F73:G73"/>
    <mergeCell ref="E9:H9"/>
    <mergeCell ref="E10:H10"/>
    <mergeCell ref="E11:H11"/>
    <mergeCell ref="E12:H12"/>
    <mergeCell ref="E16:H16"/>
    <mergeCell ref="E15:H15"/>
    <mergeCell ref="E14:H14"/>
    <mergeCell ref="E13:H13"/>
    <mergeCell ref="E44:H44"/>
    <mergeCell ref="E45:H45"/>
    <mergeCell ref="F38:G38"/>
    <mergeCell ref="F33:G33"/>
  </mergeCells>
  <conditionalFormatting sqref="F38:F40 E37:E38 E35 J25 J27:J29 J62:J64 L27:L30 H27:H30 H62:H65 L62:L65">
    <cfRule type="cellIs" dxfId="183" priority="692" operator="greaterThan">
      <formula>0</formula>
    </cfRule>
  </conditionalFormatting>
  <conditionalFormatting sqref="F38:F40 E37:E38 E35 J25 J27:J29 J62:J64 L27:L30 H27:H30 H62:H65 L62:L65">
    <cfRule type="cellIs" dxfId="182" priority="691" operator="lessThan">
      <formula>0</formula>
    </cfRule>
  </conditionalFormatting>
  <conditionalFormatting sqref="G39:G40">
    <cfRule type="cellIs" dxfId="181" priority="690" operator="greaterThan">
      <formula>0</formula>
    </cfRule>
  </conditionalFormatting>
  <conditionalFormatting sqref="G39:G40">
    <cfRule type="cellIs" dxfId="180" priority="689" operator="lessThan">
      <formula>0</formula>
    </cfRule>
  </conditionalFormatting>
  <conditionalFormatting sqref="F74">
    <cfRule type="cellIs" dxfId="179" priority="684" operator="greaterThan">
      <formula>0</formula>
    </cfRule>
  </conditionalFormatting>
  <conditionalFormatting sqref="F74">
    <cfRule type="cellIs" dxfId="178" priority="683" operator="lessThan">
      <formula>0</formula>
    </cfRule>
  </conditionalFormatting>
  <conditionalFormatting sqref="G74">
    <cfRule type="cellIs" dxfId="177" priority="682" operator="greaterThan">
      <formula>0</formula>
    </cfRule>
  </conditionalFormatting>
  <conditionalFormatting sqref="G74">
    <cfRule type="cellIs" dxfId="176" priority="681" operator="lessThan">
      <formula>0</formula>
    </cfRule>
  </conditionalFormatting>
  <conditionalFormatting sqref="F75">
    <cfRule type="cellIs" dxfId="175" priority="680" operator="greaterThan">
      <formula>0</formula>
    </cfRule>
  </conditionalFormatting>
  <conditionalFormatting sqref="F75">
    <cfRule type="cellIs" dxfId="174" priority="679" operator="lessThan">
      <formula>0</formula>
    </cfRule>
  </conditionalFormatting>
  <conditionalFormatting sqref="G75">
    <cfRule type="cellIs" dxfId="173" priority="678" operator="greaterThan">
      <formula>0</formula>
    </cfRule>
  </conditionalFormatting>
  <conditionalFormatting sqref="G75">
    <cfRule type="cellIs" dxfId="172" priority="677" operator="lessThan">
      <formula>0</formula>
    </cfRule>
  </conditionalFormatting>
  <conditionalFormatting sqref="L22">
    <cfRule type="cellIs" dxfId="171" priority="139" operator="lessThan">
      <formula>0</formula>
    </cfRule>
  </conditionalFormatting>
  <conditionalFormatting sqref="L25">
    <cfRule type="cellIs" dxfId="170" priority="180" operator="greaterThan">
      <formula>0</formula>
    </cfRule>
  </conditionalFormatting>
  <conditionalFormatting sqref="L25">
    <cfRule type="cellIs" dxfId="169" priority="179" operator="lessThan">
      <formula>0</formula>
    </cfRule>
  </conditionalFormatting>
  <conditionalFormatting sqref="H24">
    <cfRule type="cellIs" dxfId="168" priority="166" operator="greaterThan">
      <formula>0</formula>
    </cfRule>
  </conditionalFormatting>
  <conditionalFormatting sqref="H24">
    <cfRule type="cellIs" dxfId="167" priority="165" operator="lessThan">
      <formula>0</formula>
    </cfRule>
  </conditionalFormatting>
  <conditionalFormatting sqref="H22">
    <cfRule type="cellIs" dxfId="166" priority="164" operator="greaterThan">
      <formula>0</formula>
    </cfRule>
  </conditionalFormatting>
  <conditionalFormatting sqref="H22">
    <cfRule type="cellIs" dxfId="165" priority="163" operator="lessThan">
      <formula>0</formula>
    </cfRule>
  </conditionalFormatting>
  <conditionalFormatting sqref="J22">
    <cfRule type="cellIs" dxfId="164" priority="162" operator="greaterThan">
      <formula>0</formula>
    </cfRule>
  </conditionalFormatting>
  <conditionalFormatting sqref="J22">
    <cfRule type="cellIs" dxfId="163" priority="161" operator="lessThan">
      <formula>0</formula>
    </cfRule>
  </conditionalFormatting>
  <conditionalFormatting sqref="J22">
    <cfRule type="cellIs" dxfId="162" priority="160" operator="greaterThan">
      <formula>0</formula>
    </cfRule>
  </conditionalFormatting>
  <conditionalFormatting sqref="J22">
    <cfRule type="cellIs" dxfId="161" priority="159" operator="lessThan">
      <formula>0</formula>
    </cfRule>
  </conditionalFormatting>
  <conditionalFormatting sqref="J24">
    <cfRule type="cellIs" dxfId="160" priority="150" operator="greaterThan">
      <formula>0</formula>
    </cfRule>
  </conditionalFormatting>
  <conditionalFormatting sqref="J24">
    <cfRule type="cellIs" dxfId="159" priority="149" operator="lessThan">
      <formula>0</formula>
    </cfRule>
  </conditionalFormatting>
  <conditionalFormatting sqref="J24">
    <cfRule type="cellIs" dxfId="158" priority="148" operator="greaterThan">
      <formula>0</formula>
    </cfRule>
  </conditionalFormatting>
  <conditionalFormatting sqref="J24">
    <cfRule type="cellIs" dxfId="157" priority="147" operator="lessThan">
      <formula>0</formula>
    </cfRule>
  </conditionalFormatting>
  <conditionalFormatting sqref="L24">
    <cfRule type="cellIs" dxfId="156" priority="146" operator="greaterThan">
      <formula>0</formula>
    </cfRule>
  </conditionalFormatting>
  <conditionalFormatting sqref="L24">
    <cfRule type="cellIs" dxfId="155" priority="145" operator="lessThan">
      <formula>0</formula>
    </cfRule>
  </conditionalFormatting>
  <conditionalFormatting sqref="L24">
    <cfRule type="cellIs" dxfId="154" priority="144" operator="greaterThan">
      <formula>0</formula>
    </cfRule>
  </conditionalFormatting>
  <conditionalFormatting sqref="L24">
    <cfRule type="cellIs" dxfId="153" priority="143" operator="lessThan">
      <formula>0</formula>
    </cfRule>
  </conditionalFormatting>
  <conditionalFormatting sqref="L22">
    <cfRule type="cellIs" dxfId="152" priority="142" operator="greaterThan">
      <formula>0</formula>
    </cfRule>
  </conditionalFormatting>
  <conditionalFormatting sqref="L22">
    <cfRule type="cellIs" dxfId="151" priority="141" operator="lessThan">
      <formula>0</formula>
    </cfRule>
  </conditionalFormatting>
  <conditionalFormatting sqref="L22">
    <cfRule type="cellIs" dxfId="150" priority="140" operator="greaterThan">
      <formula>0</formula>
    </cfRule>
  </conditionalFormatting>
  <conditionalFormatting sqref="E36">
    <cfRule type="cellIs" dxfId="149" priority="72" operator="greaterThan">
      <formula>0</formula>
    </cfRule>
  </conditionalFormatting>
  <conditionalFormatting sqref="E36">
    <cfRule type="cellIs" dxfId="148" priority="71" operator="lessThan">
      <formula>0</formula>
    </cfRule>
  </conditionalFormatting>
  <conditionalFormatting sqref="E34">
    <cfRule type="cellIs" dxfId="147" priority="70" operator="greaterThan">
      <formula>0</formula>
    </cfRule>
  </conditionalFormatting>
  <conditionalFormatting sqref="E34">
    <cfRule type="cellIs" dxfId="146" priority="69" operator="lessThan">
      <formula>0</formula>
    </cfRule>
  </conditionalFormatting>
  <conditionalFormatting sqref="F73 E72:E73 E70 J60">
    <cfRule type="cellIs" dxfId="145" priority="68" operator="greaterThan">
      <formula>0</formula>
    </cfRule>
  </conditionalFormatting>
  <conditionalFormatting sqref="F73 E72:E73 E70 J60">
    <cfRule type="cellIs" dxfId="144" priority="67" operator="lessThan">
      <formula>0</formula>
    </cfRule>
  </conditionalFormatting>
  <conditionalFormatting sqref="L60">
    <cfRule type="cellIs" dxfId="143" priority="66" operator="greaterThan">
      <formula>0</formula>
    </cfRule>
  </conditionalFormatting>
  <conditionalFormatting sqref="L60">
    <cfRule type="cellIs" dxfId="142" priority="65" operator="lessThan">
      <formula>0</formula>
    </cfRule>
  </conditionalFormatting>
  <conditionalFormatting sqref="H59">
    <cfRule type="cellIs" dxfId="141" priority="64" operator="greaterThan">
      <formula>0</formula>
    </cfRule>
  </conditionalFormatting>
  <conditionalFormatting sqref="H59">
    <cfRule type="cellIs" dxfId="140" priority="63" operator="lessThan">
      <formula>0</formula>
    </cfRule>
  </conditionalFormatting>
  <conditionalFormatting sqref="J59">
    <cfRule type="cellIs" dxfId="139" priority="56" operator="greaterThan">
      <formula>0</formula>
    </cfRule>
  </conditionalFormatting>
  <conditionalFormatting sqref="J59">
    <cfRule type="cellIs" dxfId="138" priority="55" operator="lessThan">
      <formula>0</formula>
    </cfRule>
  </conditionalFormatting>
  <conditionalFormatting sqref="J59">
    <cfRule type="cellIs" dxfId="137" priority="54" operator="greaterThan">
      <formula>0</formula>
    </cfRule>
  </conditionalFormatting>
  <conditionalFormatting sqref="J59">
    <cfRule type="cellIs" dxfId="136" priority="53" operator="lessThan">
      <formula>0</formula>
    </cfRule>
  </conditionalFormatting>
  <conditionalFormatting sqref="L59">
    <cfRule type="cellIs" dxfId="135" priority="52" operator="greaterThan">
      <formula>0</formula>
    </cfRule>
  </conditionalFormatting>
  <conditionalFormatting sqref="L59">
    <cfRule type="cellIs" dxfId="134" priority="51" operator="lessThan">
      <formula>0</formula>
    </cfRule>
  </conditionalFormatting>
  <conditionalFormatting sqref="L59">
    <cfRule type="cellIs" dxfId="133" priority="50" operator="greaterThan">
      <formula>0</formula>
    </cfRule>
  </conditionalFormatting>
  <conditionalFormatting sqref="L59">
    <cfRule type="cellIs" dxfId="132" priority="49" operator="lessThan">
      <formula>0</formula>
    </cfRule>
  </conditionalFormatting>
  <conditionalFormatting sqref="E71">
    <cfRule type="cellIs" dxfId="131" priority="42" operator="greaterThan">
      <formula>0</formula>
    </cfRule>
  </conditionalFormatting>
  <conditionalFormatting sqref="E71">
    <cfRule type="cellIs" dxfId="130" priority="41" operator="lessThan">
      <formula>0</formula>
    </cfRule>
  </conditionalFormatting>
  <conditionalFormatting sqref="E69">
    <cfRule type="cellIs" dxfId="129" priority="40" operator="greaterThan">
      <formula>0</formula>
    </cfRule>
  </conditionalFormatting>
  <conditionalFormatting sqref="E69">
    <cfRule type="cellIs" dxfId="128" priority="39" operator="lessThan">
      <formula>0</formula>
    </cfRule>
  </conditionalFormatting>
  <conditionalFormatting sqref="L23">
    <cfRule type="cellIs" dxfId="127" priority="29" operator="lessThan">
      <formula>0</formula>
    </cfRule>
  </conditionalFormatting>
  <conditionalFormatting sqref="H23">
    <cfRule type="cellIs" dxfId="126" priority="38" operator="greaterThan">
      <formula>0</formula>
    </cfRule>
  </conditionalFormatting>
  <conditionalFormatting sqref="H23">
    <cfRule type="cellIs" dxfId="125" priority="37" operator="lessThan">
      <formula>0</formula>
    </cfRule>
  </conditionalFormatting>
  <conditionalFormatting sqref="J23">
    <cfRule type="cellIs" dxfId="124" priority="36" operator="greaterThan">
      <formula>0</formula>
    </cfRule>
  </conditionalFormatting>
  <conditionalFormatting sqref="J23">
    <cfRule type="cellIs" dxfId="123" priority="35" operator="lessThan">
      <formula>0</formula>
    </cfRule>
  </conditionalFormatting>
  <conditionalFormatting sqref="J23">
    <cfRule type="cellIs" dxfId="122" priority="34" operator="greaterThan">
      <formula>0</formula>
    </cfRule>
  </conditionalFormatting>
  <conditionalFormatting sqref="J23">
    <cfRule type="cellIs" dxfId="121" priority="33" operator="lessThan">
      <formula>0</formula>
    </cfRule>
  </conditionalFormatting>
  <conditionalFormatting sqref="L23">
    <cfRule type="cellIs" dxfId="120" priority="32" operator="greaterThan">
      <formula>0</formula>
    </cfRule>
  </conditionalFormatting>
  <conditionalFormatting sqref="L23">
    <cfRule type="cellIs" dxfId="119" priority="31" operator="lessThan">
      <formula>0</formula>
    </cfRule>
  </conditionalFormatting>
  <conditionalFormatting sqref="L23">
    <cfRule type="cellIs" dxfId="118" priority="30" operator="greaterThan">
      <formula>0</formula>
    </cfRule>
  </conditionalFormatting>
  <conditionalFormatting sqref="L57">
    <cfRule type="cellIs" dxfId="117" priority="19" operator="lessThan">
      <formula>0</formula>
    </cfRule>
  </conditionalFormatting>
  <conditionalFormatting sqref="H57">
    <cfRule type="cellIs" dxfId="116" priority="28" operator="greaterThan">
      <formula>0</formula>
    </cfRule>
  </conditionalFormatting>
  <conditionalFormatting sqref="H57">
    <cfRule type="cellIs" dxfId="115" priority="27" operator="lessThan">
      <formula>0</formula>
    </cfRule>
  </conditionalFormatting>
  <conditionalFormatting sqref="J57">
    <cfRule type="cellIs" dxfId="114" priority="26" operator="greaterThan">
      <formula>0</formula>
    </cfRule>
  </conditionalFormatting>
  <conditionalFormatting sqref="J57">
    <cfRule type="cellIs" dxfId="113" priority="25" operator="lessThan">
      <formula>0</formula>
    </cfRule>
  </conditionalFormatting>
  <conditionalFormatting sqref="J57">
    <cfRule type="cellIs" dxfId="112" priority="24" operator="greaterThan">
      <formula>0</formula>
    </cfRule>
  </conditionalFormatting>
  <conditionalFormatting sqref="J57">
    <cfRule type="cellIs" dxfId="111" priority="23" operator="lessThan">
      <formula>0</formula>
    </cfRule>
  </conditionalFormatting>
  <conditionalFormatting sqref="L57">
    <cfRule type="cellIs" dxfId="110" priority="22" operator="greaterThan">
      <formula>0</formula>
    </cfRule>
  </conditionalFormatting>
  <conditionalFormatting sqref="L57">
    <cfRule type="cellIs" dxfId="109" priority="21" operator="lessThan">
      <formula>0</formula>
    </cfRule>
  </conditionalFormatting>
  <conditionalFormatting sqref="L57">
    <cfRule type="cellIs" dxfId="108" priority="20" operator="greaterThan">
      <formula>0</formula>
    </cfRule>
  </conditionalFormatting>
  <conditionalFormatting sqref="L58">
    <cfRule type="cellIs" dxfId="107" priority="9" operator="lessThan">
      <formula>0</formula>
    </cfRule>
  </conditionalFormatting>
  <conditionalFormatting sqref="H58">
    <cfRule type="cellIs" dxfId="106" priority="18" operator="greaterThan">
      <formula>0</formula>
    </cfRule>
  </conditionalFormatting>
  <conditionalFormatting sqref="H58">
    <cfRule type="cellIs" dxfId="105" priority="17" operator="lessThan">
      <formula>0</formula>
    </cfRule>
  </conditionalFormatting>
  <conditionalFormatting sqref="J58">
    <cfRule type="cellIs" dxfId="104" priority="16" operator="greaterThan">
      <formula>0</formula>
    </cfRule>
  </conditionalFormatting>
  <conditionalFormatting sqref="J58">
    <cfRule type="cellIs" dxfId="103" priority="15" operator="lessThan">
      <formula>0</formula>
    </cfRule>
  </conditionalFormatting>
  <conditionalFormatting sqref="J58">
    <cfRule type="cellIs" dxfId="102" priority="14" operator="greaterThan">
      <formula>0</formula>
    </cfRule>
  </conditionalFormatting>
  <conditionalFormatting sqref="J58">
    <cfRule type="cellIs" dxfId="101" priority="13" operator="lessThan">
      <formula>0</formula>
    </cfRule>
  </conditionalFormatting>
  <conditionalFormatting sqref="L58">
    <cfRule type="cellIs" dxfId="100" priority="12" operator="greaterThan">
      <formula>0</formula>
    </cfRule>
  </conditionalFormatting>
  <conditionalFormatting sqref="L58">
    <cfRule type="cellIs" dxfId="99" priority="11" operator="lessThan">
      <formula>0</formula>
    </cfRule>
  </conditionalFormatting>
  <conditionalFormatting sqref="L58">
    <cfRule type="cellIs" dxfId="98" priority="10" operator="greaterThan">
      <formula>0</formula>
    </cfRule>
  </conditionalFormatting>
  <conditionalFormatting sqref="N57">
    <cfRule type="cellIs" dxfId="97" priority="8" operator="greaterThan">
      <formula>0</formula>
    </cfRule>
  </conditionalFormatting>
  <conditionalFormatting sqref="N57">
    <cfRule type="cellIs" dxfId="96" priority="7" operator="lessThan">
      <formula>0</formula>
    </cfRule>
  </conditionalFormatting>
  <conditionalFormatting sqref="N67">
    <cfRule type="cellIs" dxfId="95" priority="6" operator="greaterThan">
      <formula>0</formula>
    </cfRule>
  </conditionalFormatting>
  <conditionalFormatting sqref="N67">
    <cfRule type="cellIs" dxfId="94" priority="5" operator="lessThan">
      <formula>0</formula>
    </cfRule>
  </conditionalFormatting>
  <conditionalFormatting sqref="H60">
    <cfRule type="cellIs" dxfId="93" priority="4" operator="greaterThan">
      <formula>0</formula>
    </cfRule>
  </conditionalFormatting>
  <conditionalFormatting sqref="H60">
    <cfRule type="cellIs" dxfId="92" priority="3" operator="lessThan">
      <formula>0</formula>
    </cfRule>
  </conditionalFormatting>
  <conditionalFormatting sqref="H25">
    <cfRule type="cellIs" dxfId="91" priority="2" operator="greaterThan">
      <formula>0</formula>
    </cfRule>
  </conditionalFormatting>
  <conditionalFormatting sqref="H25">
    <cfRule type="cellIs" dxfId="90" priority="1" operator="lessThan">
      <formula>0</formula>
    </cfRule>
  </conditionalFormatting>
  <hyperlinks>
    <hyperlink ref="B2" r:id="rId1" display="Multiplex Australasia Pty Ltd Queen's Wharf Project (AG2019/1406)" xr:uid="{C0C309CB-5B52-4BFC-B466-612984C6349B}"/>
    <hyperlink ref="B2:E2" r:id="rId2" display="Multiplex Australasia Pty Ltd Queen's Wharf Project [2019] FWCA 3961" xr:uid="{5A9D2578-FDAA-4F12-B921-F99708E9146A}"/>
  </hyperlinks>
  <pageMargins left="0.70866141732283472" right="0.70866141732283472" top="0.74803149606299213" bottom="0.74803149606299213" header="0.31496062992125984" footer="0.31496062992125984"/>
  <pageSetup paperSize="8" scale="63" orientation="landscape" r:id="rId3"/>
  <rowBreaks count="1" manualBreakCount="1">
    <brk id="42" max="16383" man="1"/>
  </rowBreaks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9B818-07C2-4849-A6C4-5347FA6D76E1}">
  <sheetPr>
    <tabColor rgb="FF92D050"/>
  </sheetPr>
  <dimension ref="A1:N76"/>
  <sheetViews>
    <sheetView tabSelected="1" topLeftCell="D55" zoomScale="85" zoomScaleNormal="85" zoomScaleSheetLayoutView="85" workbookViewId="0">
      <selection activeCell="M57" sqref="M57"/>
    </sheetView>
  </sheetViews>
  <sheetFormatPr defaultRowHeight="15" x14ac:dyDescent="0.25"/>
  <cols>
    <col min="1" max="1" width="46" customWidth="1"/>
    <col min="2" max="2" width="17.7109375" customWidth="1"/>
    <col min="3" max="3" width="15.140625" customWidth="1"/>
    <col min="4" max="4" width="17.7109375" customWidth="1"/>
    <col min="5" max="6" width="17" customWidth="1"/>
    <col min="7" max="7" width="19.140625" customWidth="1"/>
    <col min="8" max="8" width="19" customWidth="1"/>
    <col min="9" max="9" width="19.140625" customWidth="1"/>
    <col min="10" max="10" width="18.5703125" customWidth="1"/>
    <col min="11" max="11" width="19.5703125" customWidth="1"/>
    <col min="12" max="12" width="18.140625" customWidth="1"/>
    <col min="13" max="13" width="61.42578125" customWidth="1"/>
    <col min="14" max="14" width="113.28515625" customWidth="1"/>
    <col min="15" max="15" width="46.7109375" customWidth="1"/>
    <col min="16" max="16" width="20.42578125" customWidth="1"/>
    <col min="17" max="17" width="33.85546875" customWidth="1"/>
  </cols>
  <sheetData>
    <row r="1" spans="1:14" ht="21" x14ac:dyDescent="0.35">
      <c r="A1" s="59" t="s">
        <v>150</v>
      </c>
      <c r="B1" s="46"/>
      <c r="H1" s="127" t="s">
        <v>0</v>
      </c>
      <c r="I1" s="127"/>
      <c r="M1" s="14"/>
    </row>
    <row r="2" spans="1:14" ht="15.75" x14ac:dyDescent="0.25">
      <c r="A2" s="58" t="s">
        <v>147</v>
      </c>
      <c r="B2" s="134" t="s">
        <v>148</v>
      </c>
      <c r="C2" s="134"/>
      <c r="D2" s="134"/>
      <c r="E2" s="135"/>
      <c r="F2" s="47"/>
      <c r="H2" s="128" t="s">
        <v>162</v>
      </c>
      <c r="I2" s="129"/>
      <c r="K2" s="105" t="s">
        <v>191</v>
      </c>
    </row>
    <row r="3" spans="1:14" ht="15.75" x14ac:dyDescent="0.25">
      <c r="A3" s="58" t="s">
        <v>188</v>
      </c>
      <c r="B3" s="78" t="s">
        <v>149</v>
      </c>
      <c r="C3" s="82"/>
      <c r="D3" s="82"/>
      <c r="E3" s="83"/>
      <c r="H3" s="130" t="s">
        <v>14</v>
      </c>
      <c r="I3" s="131"/>
      <c r="K3" s="105" t="s">
        <v>193</v>
      </c>
      <c r="M3" s="14"/>
    </row>
    <row r="4" spans="1:14" ht="15.95" customHeight="1" x14ac:dyDescent="0.35">
      <c r="A4" s="113" t="s">
        <v>189</v>
      </c>
      <c r="B4" s="114" t="s">
        <v>152</v>
      </c>
      <c r="C4" s="114"/>
      <c r="D4" s="114"/>
      <c r="E4" s="114"/>
      <c r="H4" s="133" t="s">
        <v>197</v>
      </c>
      <c r="I4" s="133"/>
      <c r="K4" s="105" t="s">
        <v>192</v>
      </c>
      <c r="L4" s="46"/>
      <c r="M4" s="14"/>
      <c r="N4" s="14"/>
    </row>
    <row r="5" spans="1:14" s="26" customFormat="1" ht="16.5" customHeight="1" x14ac:dyDescent="0.35">
      <c r="A5" s="113" t="s">
        <v>190</v>
      </c>
      <c r="B5" s="114" t="s">
        <v>153</v>
      </c>
      <c r="C5" s="114"/>
      <c r="D5" s="114"/>
      <c r="E5" s="114"/>
      <c r="F5"/>
      <c r="G5"/>
      <c r="H5" s="132" t="s">
        <v>198</v>
      </c>
      <c r="I5" s="132"/>
      <c r="J5" s="46"/>
      <c r="K5" s="46"/>
      <c r="L5" s="46"/>
      <c r="M5" s="14"/>
      <c r="N5"/>
    </row>
    <row r="6" spans="1:14" s="26" customFormat="1" ht="16.5" customHeight="1" x14ac:dyDescent="0.35">
      <c r="A6" s="60"/>
      <c r="B6"/>
      <c r="C6"/>
      <c r="D6"/>
      <c r="E6"/>
      <c r="F6"/>
      <c r="G6"/>
      <c r="H6" s="46"/>
      <c r="I6" s="46"/>
      <c r="J6" s="46"/>
      <c r="K6" s="46"/>
      <c r="L6" s="46"/>
      <c r="M6" s="14"/>
      <c r="N6" s="14"/>
    </row>
    <row r="7" spans="1:14" s="26" customFormat="1" ht="21" x14ac:dyDescent="0.35">
      <c r="A7"/>
      <c r="B7"/>
      <c r="C7"/>
      <c r="D7"/>
      <c r="E7"/>
      <c r="F7"/>
      <c r="G7"/>
      <c r="H7" s="46"/>
      <c r="I7" s="46"/>
      <c r="J7" s="46"/>
      <c r="K7" s="46"/>
      <c r="L7" s="46"/>
      <c r="M7" s="14"/>
      <c r="N7" s="14"/>
    </row>
    <row r="8" spans="1:14" s="26" customFormat="1" ht="23.25" customHeight="1" x14ac:dyDescent="0.35">
      <c r="A8" s="52" t="s">
        <v>141</v>
      </c>
      <c r="B8" s="49">
        <v>44745</v>
      </c>
      <c r="C8" s="50" t="s">
        <v>144</v>
      </c>
      <c r="D8"/>
      <c r="E8" s="48"/>
      <c r="F8" s="48"/>
      <c r="G8" s="48"/>
      <c r="H8" s="46"/>
      <c r="I8" s="46"/>
      <c r="J8" s="46"/>
      <c r="K8" s="46"/>
      <c r="L8" s="46"/>
      <c r="M8" s="14"/>
      <c r="N8" s="14"/>
    </row>
    <row r="9" spans="1:14" s="26" customFormat="1" ht="80.45" customHeight="1" x14ac:dyDescent="0.25">
      <c r="A9" s="84" t="s">
        <v>187</v>
      </c>
      <c r="B9" s="84" t="s">
        <v>185</v>
      </c>
      <c r="C9" s="51" t="s">
        <v>183</v>
      </c>
      <c r="D9" s="84" t="s">
        <v>184</v>
      </c>
      <c r="E9" s="120" t="s">
        <v>186</v>
      </c>
      <c r="F9" s="120"/>
      <c r="G9" s="120"/>
      <c r="H9" s="120"/>
      <c r="I9" s="109" t="s">
        <v>142</v>
      </c>
    </row>
    <row r="10" spans="1:14" s="26" customFormat="1" x14ac:dyDescent="0.25">
      <c r="A10" s="34">
        <f t="shared" ref="A10:A15" si="0">A11-1</f>
        <v>44739</v>
      </c>
      <c r="B10" s="45">
        <f t="shared" ref="B10:B16" si="1">SUM(C10,D10)</f>
        <v>7.2</v>
      </c>
      <c r="C10" s="66">
        <v>7.2</v>
      </c>
      <c r="D10" s="62">
        <v>0</v>
      </c>
      <c r="E10" s="136" t="s">
        <v>159</v>
      </c>
      <c r="F10" s="136"/>
      <c r="G10" s="136"/>
      <c r="H10" s="136"/>
      <c r="I10" s="33"/>
    </row>
    <row r="11" spans="1:14" s="26" customFormat="1" x14ac:dyDescent="0.25">
      <c r="A11" s="34">
        <f t="shared" si="0"/>
        <v>44740</v>
      </c>
      <c r="B11" s="45">
        <f t="shared" si="1"/>
        <v>7.2</v>
      </c>
      <c r="C11" s="66">
        <v>7.2</v>
      </c>
      <c r="D11" s="62">
        <v>0</v>
      </c>
      <c r="E11" s="136" t="s">
        <v>160</v>
      </c>
      <c r="F11" s="136"/>
      <c r="G11" s="136"/>
      <c r="H11" s="136"/>
      <c r="I11" s="33"/>
    </row>
    <row r="12" spans="1:14" s="26" customFormat="1" x14ac:dyDescent="0.25">
      <c r="A12" s="34">
        <f t="shared" si="0"/>
        <v>44741</v>
      </c>
      <c r="B12" s="45">
        <f t="shared" si="1"/>
        <v>0</v>
      </c>
      <c r="C12" s="66">
        <v>0</v>
      </c>
      <c r="D12" s="62">
        <v>0</v>
      </c>
      <c r="E12" s="136" t="s">
        <v>154</v>
      </c>
      <c r="F12" s="136"/>
      <c r="G12" s="136"/>
      <c r="H12" s="136"/>
      <c r="I12" s="33"/>
    </row>
    <row r="13" spans="1:14" s="26" customFormat="1" x14ac:dyDescent="0.25">
      <c r="A13" s="34">
        <f t="shared" si="0"/>
        <v>44742</v>
      </c>
      <c r="B13" s="45">
        <f t="shared" si="1"/>
        <v>7.2</v>
      </c>
      <c r="C13" s="66">
        <v>7.2</v>
      </c>
      <c r="D13" s="62">
        <v>0</v>
      </c>
      <c r="E13" s="136" t="s">
        <v>160</v>
      </c>
      <c r="F13" s="136"/>
      <c r="G13" s="136"/>
      <c r="H13" s="136"/>
      <c r="I13" s="33"/>
    </row>
    <row r="14" spans="1:14" s="26" customFormat="1" x14ac:dyDescent="0.25">
      <c r="A14" s="34">
        <f t="shared" si="0"/>
        <v>44743</v>
      </c>
      <c r="B14" s="45">
        <f t="shared" si="1"/>
        <v>7.2</v>
      </c>
      <c r="C14" s="66">
        <v>7.2</v>
      </c>
      <c r="D14" s="62">
        <v>0</v>
      </c>
      <c r="E14" s="136" t="s">
        <v>159</v>
      </c>
      <c r="F14" s="136"/>
      <c r="G14" s="136"/>
      <c r="H14" s="136"/>
      <c r="I14" s="33"/>
    </row>
    <row r="15" spans="1:14" s="26" customFormat="1" x14ac:dyDescent="0.25">
      <c r="A15" s="34">
        <f t="shared" si="0"/>
        <v>44744</v>
      </c>
      <c r="B15" s="45">
        <f t="shared" si="1"/>
        <v>0</v>
      </c>
      <c r="C15" s="66">
        <v>0</v>
      </c>
      <c r="D15" s="62">
        <v>0</v>
      </c>
      <c r="E15" s="137" t="s">
        <v>155</v>
      </c>
      <c r="F15" s="137"/>
      <c r="G15" s="137"/>
      <c r="H15" s="137"/>
      <c r="I15" s="33"/>
    </row>
    <row r="16" spans="1:14" s="26" customFormat="1" x14ac:dyDescent="0.25">
      <c r="A16" s="34">
        <f>B8</f>
        <v>44745</v>
      </c>
      <c r="B16" s="45">
        <f t="shared" si="1"/>
        <v>0</v>
      </c>
      <c r="C16" s="66">
        <v>0</v>
      </c>
      <c r="D16" s="62">
        <v>0</v>
      </c>
      <c r="E16" s="137" t="s">
        <v>155</v>
      </c>
      <c r="F16" s="137"/>
      <c r="G16" s="137"/>
      <c r="H16" s="137"/>
      <c r="I16" s="33"/>
    </row>
    <row r="17" spans="1:13" s="26" customFormat="1" ht="21" x14ac:dyDescent="0.35">
      <c r="A17" s="32" t="s">
        <v>13</v>
      </c>
      <c r="B17" s="31">
        <f>SUM(B10:B16)</f>
        <v>28.8</v>
      </c>
      <c r="C17" s="31">
        <f>SUM(C10:C16)</f>
        <v>28.8</v>
      </c>
      <c r="D17" s="31">
        <f>SUM(D10:D16)</f>
        <v>0</v>
      </c>
      <c r="E17" s="46"/>
      <c r="F17" s="46"/>
      <c r="G17" s="46"/>
      <c r="H17" s="46"/>
      <c r="I17" s="46"/>
    </row>
    <row r="18" spans="1:13" ht="21" x14ac:dyDescent="0.35">
      <c r="E18" s="46"/>
      <c r="F18" s="46"/>
      <c r="G18" s="46"/>
      <c r="H18" s="46"/>
      <c r="I18" s="46"/>
      <c r="J18" s="46"/>
      <c r="K18" s="46"/>
      <c r="L18" s="46"/>
      <c r="M18" s="46"/>
    </row>
    <row r="19" spans="1:13" ht="21" x14ac:dyDescent="0.35">
      <c r="E19" s="46"/>
      <c r="F19" s="46"/>
      <c r="G19" s="46"/>
      <c r="H19" s="46"/>
      <c r="I19" s="46"/>
      <c r="J19" s="46"/>
      <c r="K19" s="46"/>
      <c r="L19" s="46"/>
      <c r="M19" s="46"/>
    </row>
    <row r="20" spans="1:13" ht="21" x14ac:dyDescent="0.35">
      <c r="A20" s="52" t="s">
        <v>168</v>
      </c>
      <c r="E20" s="46"/>
      <c r="F20" s="46"/>
      <c r="G20" s="46"/>
      <c r="H20" s="46"/>
      <c r="I20" s="46"/>
      <c r="J20" s="46"/>
      <c r="K20" s="46"/>
      <c r="L20" s="46"/>
      <c r="M20" s="46"/>
    </row>
    <row r="21" spans="1:13" ht="105" x14ac:dyDescent="0.25">
      <c r="A21" s="27"/>
      <c r="B21" s="27"/>
      <c r="C21" s="106" t="s">
        <v>170</v>
      </c>
      <c r="D21" s="28" t="s">
        <v>171</v>
      </c>
      <c r="E21" s="28" t="s">
        <v>172</v>
      </c>
      <c r="F21" s="28" t="s">
        <v>173</v>
      </c>
      <c r="G21" s="28" t="s">
        <v>177</v>
      </c>
      <c r="H21" s="28" t="s">
        <v>176</v>
      </c>
      <c r="I21" s="28" t="s">
        <v>199</v>
      </c>
      <c r="J21" s="28" t="s">
        <v>175</v>
      </c>
      <c r="K21" s="106" t="s">
        <v>178</v>
      </c>
      <c r="L21" s="28" t="s">
        <v>179</v>
      </c>
      <c r="M21" s="107" t="s">
        <v>142</v>
      </c>
    </row>
    <row r="22" spans="1:13" s="57" customFormat="1" ht="35.1" customHeight="1" x14ac:dyDescent="0.25">
      <c r="A22" s="87" t="s">
        <v>200</v>
      </c>
      <c r="B22" s="53"/>
      <c r="C22" s="63">
        <v>52.77</v>
      </c>
      <c r="D22" s="63">
        <v>30</v>
      </c>
      <c r="E22" s="64">
        <v>28.8</v>
      </c>
      <c r="F22" s="63">
        <v>864</v>
      </c>
      <c r="G22" s="74">
        <f>D22*E22</f>
        <v>864</v>
      </c>
      <c r="H22" s="74">
        <f>F22-G22</f>
        <v>0</v>
      </c>
      <c r="I22" s="76">
        <f>SUM(C17)</f>
        <v>28.8</v>
      </c>
      <c r="J22" s="76">
        <f t="shared" ref="J22:J25" si="2">E22-I22</f>
        <v>0</v>
      </c>
      <c r="K22" s="74">
        <f>I22*C22</f>
        <v>1519.7760000000001</v>
      </c>
      <c r="L22" s="74">
        <f>SUM(K22-G22)</f>
        <v>655.77600000000007</v>
      </c>
      <c r="M22" s="97" t="s">
        <v>195</v>
      </c>
    </row>
    <row r="23" spans="1:13" s="57" customFormat="1" ht="35.1" customHeight="1" x14ac:dyDescent="0.25">
      <c r="A23" s="87" t="s">
        <v>201</v>
      </c>
      <c r="B23" s="88">
        <v>0.25</v>
      </c>
      <c r="C23" s="74">
        <f>SUM(C22*B23)</f>
        <v>13.192500000000001</v>
      </c>
      <c r="D23" s="63">
        <v>7.5</v>
      </c>
      <c r="E23" s="103">
        <v>28.8</v>
      </c>
      <c r="F23" s="63">
        <v>216</v>
      </c>
      <c r="G23" s="74">
        <f>D23*E23</f>
        <v>216</v>
      </c>
      <c r="H23" s="74">
        <f>F23-G23</f>
        <v>0</v>
      </c>
      <c r="I23" s="76">
        <f>SUM(B17)</f>
        <v>28.8</v>
      </c>
      <c r="J23" s="76">
        <f t="shared" ref="J23" si="3">E23-I23</f>
        <v>0</v>
      </c>
      <c r="K23" s="74">
        <f>I23*C23</f>
        <v>379.94400000000002</v>
      </c>
      <c r="L23" s="74">
        <f>SUM(K23-G23)</f>
        <v>163.94400000000002</v>
      </c>
      <c r="M23" s="97" t="s">
        <v>194</v>
      </c>
    </row>
    <row r="24" spans="1:13" s="57" customFormat="1" ht="35.1" customHeight="1" x14ac:dyDescent="0.25">
      <c r="A24" s="87" t="s">
        <v>202</v>
      </c>
      <c r="B24" s="73">
        <v>2</v>
      </c>
      <c r="C24" s="74">
        <f>$C$22*B24</f>
        <v>105.54</v>
      </c>
      <c r="D24" s="74">
        <v>40</v>
      </c>
      <c r="E24" s="75">
        <v>0</v>
      </c>
      <c r="F24" s="63">
        <v>0</v>
      </c>
      <c r="G24" s="74">
        <f t="shared" ref="G24" si="4">D24*E24</f>
        <v>0</v>
      </c>
      <c r="H24" s="74">
        <f>F24-G24</f>
        <v>0</v>
      </c>
      <c r="I24" s="76">
        <f>SUM(D17)</f>
        <v>0</v>
      </c>
      <c r="J24" s="76">
        <f t="shared" si="2"/>
        <v>0</v>
      </c>
      <c r="K24" s="74">
        <f>I24*C24</f>
        <v>0</v>
      </c>
      <c r="L24" s="74">
        <f>SUM(K24-G24)</f>
        <v>0</v>
      </c>
      <c r="M24" s="56"/>
    </row>
    <row r="25" spans="1:13" s="57" customFormat="1" ht="35.1" customHeight="1" x14ac:dyDescent="0.25">
      <c r="A25" s="87" t="s">
        <v>203</v>
      </c>
      <c r="B25" s="73"/>
      <c r="C25" s="63">
        <v>0</v>
      </c>
      <c r="D25" s="63">
        <v>0</v>
      </c>
      <c r="E25" s="75">
        <v>7.2</v>
      </c>
      <c r="F25" s="63">
        <v>0</v>
      </c>
      <c r="G25" s="74">
        <f t="shared" ref="G25" si="5">D25*E25</f>
        <v>0</v>
      </c>
      <c r="H25" s="74">
        <f>F25-G25</f>
        <v>0</v>
      </c>
      <c r="I25" s="75">
        <v>0</v>
      </c>
      <c r="J25" s="76">
        <f t="shared" si="2"/>
        <v>7.2</v>
      </c>
      <c r="K25" s="74">
        <f>I25*C25</f>
        <v>0</v>
      </c>
      <c r="L25" s="74">
        <f>SUM(K25-F25)</f>
        <v>0</v>
      </c>
      <c r="M25" s="104" t="s">
        <v>161</v>
      </c>
    </row>
    <row r="26" spans="1:13" x14ac:dyDescent="0.25">
      <c r="A26" s="102" t="s">
        <v>143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6"/>
    </row>
    <row r="27" spans="1:13" s="57" customFormat="1" ht="35.1" customHeight="1" x14ac:dyDescent="0.25">
      <c r="A27" s="87" t="s">
        <v>204</v>
      </c>
      <c r="B27" s="53"/>
      <c r="C27" s="63">
        <v>55</v>
      </c>
      <c r="D27" s="89">
        <v>55</v>
      </c>
      <c r="E27" s="90">
        <v>4</v>
      </c>
      <c r="F27" s="89">
        <v>220</v>
      </c>
      <c r="G27" s="54">
        <f t="shared" ref="G27:G29" si="6">D27*E27</f>
        <v>220</v>
      </c>
      <c r="H27" s="54">
        <f t="shared" ref="H27:H29" si="7">F27-G27</f>
        <v>0</v>
      </c>
      <c r="I27" s="61">
        <v>4</v>
      </c>
      <c r="J27" s="55">
        <f>E27-I27</f>
        <v>0</v>
      </c>
      <c r="K27" s="74">
        <f>I27*C27</f>
        <v>220</v>
      </c>
      <c r="L27" s="54">
        <f>K27-F27</f>
        <v>0</v>
      </c>
      <c r="M27" s="56"/>
    </row>
    <row r="28" spans="1:13" s="57" customFormat="1" ht="35.1" customHeight="1" x14ac:dyDescent="0.25">
      <c r="A28" s="87" t="s">
        <v>205</v>
      </c>
      <c r="B28" s="53"/>
      <c r="C28" s="63">
        <v>0</v>
      </c>
      <c r="D28" s="63">
        <v>0</v>
      </c>
      <c r="E28" s="64">
        <v>0</v>
      </c>
      <c r="F28" s="63">
        <v>0</v>
      </c>
      <c r="G28" s="54">
        <f t="shared" si="6"/>
        <v>0</v>
      </c>
      <c r="H28" s="54">
        <f t="shared" si="7"/>
        <v>0</v>
      </c>
      <c r="I28" s="55">
        <v>0</v>
      </c>
      <c r="J28" s="55">
        <f>E28-I28</f>
        <v>0</v>
      </c>
      <c r="K28" s="74">
        <f>I28*C28</f>
        <v>0</v>
      </c>
      <c r="L28" s="54">
        <f>K28-F28</f>
        <v>0</v>
      </c>
      <c r="M28" s="56"/>
    </row>
    <row r="29" spans="1:13" s="57" customFormat="1" ht="35.1" customHeight="1" x14ac:dyDescent="0.25">
      <c r="A29" s="87" t="s">
        <v>206</v>
      </c>
      <c r="B29" s="53"/>
      <c r="C29" s="63">
        <v>8</v>
      </c>
      <c r="D29" s="63">
        <v>8</v>
      </c>
      <c r="E29" s="64">
        <v>28.8</v>
      </c>
      <c r="F29" s="63">
        <v>230.4</v>
      </c>
      <c r="G29" s="54">
        <f t="shared" si="6"/>
        <v>230.4</v>
      </c>
      <c r="H29" s="54">
        <f t="shared" si="7"/>
        <v>0</v>
      </c>
      <c r="I29" s="76">
        <f>SUM(B17)</f>
        <v>28.8</v>
      </c>
      <c r="J29" s="55">
        <f>E29-I29</f>
        <v>0</v>
      </c>
      <c r="K29" s="74">
        <f>I29*C29</f>
        <v>230.4</v>
      </c>
      <c r="L29" s="54">
        <f>K29-F29</f>
        <v>0</v>
      </c>
      <c r="M29" s="56"/>
    </row>
    <row r="30" spans="1:13" s="72" customFormat="1" x14ac:dyDescent="0.25">
      <c r="A30" s="112" t="s">
        <v>182</v>
      </c>
      <c r="B30" s="67"/>
      <c r="C30" s="67"/>
      <c r="D30" s="67"/>
      <c r="E30" s="68"/>
      <c r="F30" s="69">
        <f>SUM(F22:F29)</f>
        <v>1530.4</v>
      </c>
      <c r="G30" s="69">
        <f>SUM(G22:G29)</f>
        <v>1530.4</v>
      </c>
      <c r="H30" s="67"/>
      <c r="I30" s="70"/>
      <c r="J30" s="71"/>
      <c r="K30" s="69">
        <f>SUM(K22:K29)</f>
        <v>2350.1200000000003</v>
      </c>
      <c r="L30" s="67">
        <f>SUM(L22:L29)</f>
        <v>819.72</v>
      </c>
      <c r="M30" s="68"/>
    </row>
    <row r="31" spans="1:13" x14ac:dyDescent="0.25">
      <c r="A31" s="15"/>
      <c r="B31" s="15"/>
      <c r="C31" s="16"/>
      <c r="D31" s="16"/>
      <c r="G31" s="16"/>
      <c r="H31" s="16"/>
      <c r="I31" s="16"/>
      <c r="J31" s="30"/>
      <c r="K31" s="29"/>
    </row>
    <row r="32" spans="1:13" x14ac:dyDescent="0.25">
      <c r="A32" s="15"/>
      <c r="B32" s="15"/>
      <c r="C32" s="16"/>
      <c r="D32" s="16"/>
      <c r="G32" s="16"/>
      <c r="H32" s="16"/>
      <c r="I32" s="16"/>
      <c r="J32" s="30"/>
      <c r="K32" s="29"/>
    </row>
    <row r="33" spans="1:14" ht="90" x14ac:dyDescent="0.25">
      <c r="A33" s="125" t="s">
        <v>145</v>
      </c>
      <c r="B33" s="125"/>
      <c r="C33" s="108" t="s">
        <v>180</v>
      </c>
      <c r="D33" s="110" t="s">
        <v>174</v>
      </c>
      <c r="E33" s="111" t="s">
        <v>181</v>
      </c>
      <c r="F33" s="126" t="s">
        <v>142</v>
      </c>
      <c r="G33" s="126"/>
      <c r="H33" s="16"/>
      <c r="I33" s="16"/>
      <c r="J33" s="30"/>
      <c r="K33" s="29"/>
    </row>
    <row r="34" spans="1:14" ht="35.1" customHeight="1" x14ac:dyDescent="0.25">
      <c r="A34" s="123" t="s">
        <v>211</v>
      </c>
      <c r="B34" s="124"/>
      <c r="C34" s="77">
        <v>49</v>
      </c>
      <c r="D34" s="65">
        <v>49</v>
      </c>
      <c r="E34" s="74">
        <f>(C34-D34)</f>
        <v>0</v>
      </c>
      <c r="F34" s="117"/>
      <c r="G34" s="117"/>
      <c r="I34" s="16"/>
    </row>
    <row r="35" spans="1:14" ht="35.1" customHeight="1" x14ac:dyDescent="0.25">
      <c r="A35" s="123" t="s">
        <v>209</v>
      </c>
      <c r="B35" s="123"/>
      <c r="C35" s="77">
        <v>130</v>
      </c>
      <c r="D35" s="63">
        <v>130</v>
      </c>
      <c r="E35" s="74">
        <f>(C35-D35)</f>
        <v>0</v>
      </c>
      <c r="F35" s="117"/>
      <c r="G35" s="117"/>
      <c r="I35" s="16"/>
    </row>
    <row r="36" spans="1:14" ht="35.1" customHeight="1" x14ac:dyDescent="0.25">
      <c r="A36" s="123" t="s">
        <v>210</v>
      </c>
      <c r="B36" s="123"/>
      <c r="C36" s="77">
        <v>18</v>
      </c>
      <c r="D36" s="63">
        <v>18</v>
      </c>
      <c r="E36" s="74">
        <f>(C36-D36)</f>
        <v>0</v>
      </c>
      <c r="F36" s="117"/>
      <c r="G36" s="117"/>
      <c r="I36" s="30"/>
    </row>
    <row r="37" spans="1:14" ht="35.1" customHeight="1" x14ac:dyDescent="0.25">
      <c r="A37" s="123" t="s">
        <v>207</v>
      </c>
      <c r="B37" s="123"/>
      <c r="C37" s="77">
        <v>280</v>
      </c>
      <c r="D37" s="63">
        <v>280</v>
      </c>
      <c r="E37" s="74">
        <f>(C37-D37)</f>
        <v>0</v>
      </c>
      <c r="F37" s="118"/>
      <c r="G37" s="118"/>
    </row>
    <row r="38" spans="1:14" s="41" customFormat="1" ht="35.1" customHeight="1" x14ac:dyDescent="0.25">
      <c r="A38" s="123" t="s">
        <v>208</v>
      </c>
      <c r="B38" s="123"/>
      <c r="C38" s="77">
        <v>70</v>
      </c>
      <c r="D38" s="63">
        <v>70</v>
      </c>
      <c r="E38" s="74">
        <f>(C38-D38)</f>
        <v>0</v>
      </c>
      <c r="F38" s="119"/>
      <c r="G38" s="119"/>
      <c r="J38" s="43"/>
    </row>
    <row r="39" spans="1:14" x14ac:dyDescent="0.25">
      <c r="A39" s="14"/>
      <c r="B39" s="36"/>
      <c r="G39" s="16"/>
      <c r="J39" s="30"/>
    </row>
    <row r="40" spans="1:14" x14ac:dyDescent="0.25">
      <c r="A40" s="40"/>
      <c r="B40" s="39"/>
      <c r="C40" s="35"/>
      <c r="D40" s="35"/>
      <c r="E40" s="35"/>
      <c r="F40" s="35"/>
      <c r="G40" s="38"/>
      <c r="H40" s="35"/>
      <c r="I40" s="35"/>
      <c r="J40" s="37"/>
      <c r="K40" s="35"/>
      <c r="L40" s="35"/>
      <c r="M40" s="35"/>
      <c r="N40" s="35"/>
    </row>
    <row r="41" spans="1:14" x14ac:dyDescent="0.25">
      <c r="G41" s="17"/>
      <c r="J41" s="30"/>
    </row>
    <row r="42" spans="1:14" x14ac:dyDescent="0.25">
      <c r="G42" s="17"/>
      <c r="J42" s="30"/>
    </row>
    <row r="43" spans="1:14" s="26" customFormat="1" ht="23.25" customHeight="1" x14ac:dyDescent="0.35">
      <c r="A43" s="52" t="s">
        <v>140</v>
      </c>
      <c r="B43" s="49">
        <v>44752</v>
      </c>
      <c r="C43" s="50" t="s">
        <v>144</v>
      </c>
      <c r="D43"/>
      <c r="E43" s="48"/>
      <c r="F43" s="48"/>
      <c r="G43" s="48"/>
      <c r="H43" s="46"/>
      <c r="I43" s="46"/>
      <c r="J43" s="46"/>
      <c r="K43" s="46"/>
      <c r="L43" s="46"/>
      <c r="M43" s="14"/>
      <c r="N43" s="14"/>
    </row>
    <row r="44" spans="1:14" s="26" customFormat="1" ht="80.45" customHeight="1" x14ac:dyDescent="0.25">
      <c r="A44" s="44" t="s">
        <v>187</v>
      </c>
      <c r="B44" s="84" t="s">
        <v>185</v>
      </c>
      <c r="C44" s="51" t="s">
        <v>183</v>
      </c>
      <c r="D44" s="84" t="s">
        <v>184</v>
      </c>
      <c r="E44" s="120" t="s">
        <v>186</v>
      </c>
      <c r="F44" s="120"/>
      <c r="G44" s="120"/>
      <c r="H44" s="120"/>
      <c r="I44" s="109" t="s">
        <v>142</v>
      </c>
    </row>
    <row r="45" spans="1:14" s="26" customFormat="1" x14ac:dyDescent="0.25">
      <c r="A45" s="34">
        <f t="shared" ref="A45:A50" si="8">A46-1</f>
        <v>44746</v>
      </c>
      <c r="B45" s="45">
        <f t="shared" ref="B45:B51" si="9">SUM(C45,D45)</f>
        <v>7.2</v>
      </c>
      <c r="C45" s="66">
        <v>7.2</v>
      </c>
      <c r="D45" s="62">
        <v>0</v>
      </c>
      <c r="E45" s="136" t="s">
        <v>159</v>
      </c>
      <c r="F45" s="136"/>
      <c r="G45" s="136"/>
      <c r="H45" s="136"/>
      <c r="I45" s="33"/>
    </row>
    <row r="46" spans="1:14" s="26" customFormat="1" x14ac:dyDescent="0.25">
      <c r="A46" s="34">
        <f t="shared" si="8"/>
        <v>44747</v>
      </c>
      <c r="B46" s="45">
        <f t="shared" si="9"/>
        <v>8.1999999999999993</v>
      </c>
      <c r="C46" s="66">
        <v>7.2</v>
      </c>
      <c r="D46" s="62">
        <v>1</v>
      </c>
      <c r="E46" s="136" t="s">
        <v>160</v>
      </c>
      <c r="F46" s="136"/>
      <c r="G46" s="136"/>
      <c r="H46" s="136"/>
      <c r="I46" s="33"/>
    </row>
    <row r="47" spans="1:14" s="26" customFormat="1" x14ac:dyDescent="0.25">
      <c r="A47" s="34">
        <f t="shared" si="8"/>
        <v>44748</v>
      </c>
      <c r="B47" s="45">
        <f t="shared" si="9"/>
        <v>8.1999999999999993</v>
      </c>
      <c r="C47" s="66">
        <v>7.2</v>
      </c>
      <c r="D47" s="62">
        <v>1</v>
      </c>
      <c r="E47" s="136" t="s">
        <v>159</v>
      </c>
      <c r="F47" s="136"/>
      <c r="G47" s="136"/>
      <c r="H47" s="136"/>
      <c r="I47" s="33"/>
    </row>
    <row r="48" spans="1:14" s="26" customFormat="1" x14ac:dyDescent="0.25">
      <c r="A48" s="34">
        <f t="shared" si="8"/>
        <v>44749</v>
      </c>
      <c r="B48" s="45">
        <f t="shared" si="9"/>
        <v>7.2</v>
      </c>
      <c r="C48" s="66">
        <v>7.2</v>
      </c>
      <c r="D48" s="62">
        <v>0</v>
      </c>
      <c r="E48" s="136" t="s">
        <v>160</v>
      </c>
      <c r="F48" s="136"/>
      <c r="G48" s="136"/>
      <c r="H48" s="136"/>
      <c r="I48" s="33"/>
    </row>
    <row r="49" spans="1:13" s="26" customFormat="1" x14ac:dyDescent="0.25">
      <c r="A49" s="34">
        <f t="shared" si="8"/>
        <v>44750</v>
      </c>
      <c r="B49" s="45">
        <f t="shared" si="9"/>
        <v>7.2</v>
      </c>
      <c r="C49" s="66">
        <v>7.2</v>
      </c>
      <c r="D49" s="62">
        <v>0</v>
      </c>
      <c r="E49" s="136" t="s">
        <v>159</v>
      </c>
      <c r="F49" s="136"/>
      <c r="G49" s="136"/>
      <c r="H49" s="136"/>
      <c r="I49" s="33"/>
    </row>
    <row r="50" spans="1:13" s="26" customFormat="1" x14ac:dyDescent="0.25">
      <c r="A50" s="34">
        <f t="shared" si="8"/>
        <v>44751</v>
      </c>
      <c r="B50" s="45">
        <f t="shared" si="9"/>
        <v>0</v>
      </c>
      <c r="C50" s="66">
        <v>0</v>
      </c>
      <c r="D50" s="62">
        <v>0</v>
      </c>
      <c r="E50" s="137" t="s">
        <v>156</v>
      </c>
      <c r="F50" s="137"/>
      <c r="G50" s="137"/>
      <c r="H50" s="137"/>
      <c r="I50" s="33"/>
    </row>
    <row r="51" spans="1:13" s="26" customFormat="1" x14ac:dyDescent="0.25">
      <c r="A51" s="34">
        <f>B43</f>
        <v>44752</v>
      </c>
      <c r="B51" s="45">
        <f t="shared" si="9"/>
        <v>0</v>
      </c>
      <c r="C51" s="66">
        <v>0</v>
      </c>
      <c r="D51" s="62">
        <v>0</v>
      </c>
      <c r="E51" s="137" t="s">
        <v>157</v>
      </c>
      <c r="F51" s="137"/>
      <c r="G51" s="137"/>
      <c r="H51" s="137"/>
      <c r="I51" s="33"/>
    </row>
    <row r="52" spans="1:13" s="26" customFormat="1" ht="21" x14ac:dyDescent="0.35">
      <c r="A52" s="32" t="s">
        <v>13</v>
      </c>
      <c r="B52" s="31">
        <f>SUM(B45:B51)</f>
        <v>38</v>
      </c>
      <c r="C52" s="31">
        <f>SUM(C45:C51)</f>
        <v>36</v>
      </c>
      <c r="D52" s="31">
        <f>SUM(D45:D51)</f>
        <v>2</v>
      </c>
      <c r="E52" s="46"/>
      <c r="F52" s="46"/>
      <c r="G52" s="46"/>
      <c r="H52" s="46"/>
      <c r="I52" s="46"/>
    </row>
    <row r="53" spans="1:13" ht="21" x14ac:dyDescent="0.35">
      <c r="E53" s="46"/>
      <c r="F53" s="46"/>
      <c r="G53" s="46"/>
      <c r="H53" s="46"/>
      <c r="I53" s="46"/>
      <c r="J53" s="46"/>
      <c r="K53" s="46"/>
      <c r="L53" s="46"/>
      <c r="M53" s="46"/>
    </row>
    <row r="54" spans="1:13" ht="21" x14ac:dyDescent="0.35">
      <c r="E54" s="46"/>
      <c r="F54" s="46"/>
      <c r="G54" s="46"/>
      <c r="H54" s="46"/>
      <c r="I54" s="46"/>
      <c r="J54" s="46"/>
      <c r="K54" s="46"/>
      <c r="L54" s="46"/>
      <c r="M54" s="46"/>
    </row>
    <row r="55" spans="1:13" ht="21" x14ac:dyDescent="0.35">
      <c r="A55" s="52" t="s">
        <v>169</v>
      </c>
      <c r="E55" s="46"/>
      <c r="F55" s="46"/>
      <c r="G55" s="46"/>
      <c r="H55" s="46"/>
      <c r="I55" s="46"/>
      <c r="J55" s="46"/>
      <c r="K55" s="46"/>
      <c r="L55" s="46"/>
      <c r="M55" s="46"/>
    </row>
    <row r="56" spans="1:13" ht="105" x14ac:dyDescent="0.25">
      <c r="A56" s="27"/>
      <c r="B56" s="27"/>
      <c r="C56" s="106" t="s">
        <v>170</v>
      </c>
      <c r="D56" s="28" t="s">
        <v>171</v>
      </c>
      <c r="E56" s="28" t="s">
        <v>172</v>
      </c>
      <c r="F56" s="28" t="s">
        <v>173</v>
      </c>
      <c r="G56" s="28" t="s">
        <v>177</v>
      </c>
      <c r="H56" s="28" t="s">
        <v>176</v>
      </c>
      <c r="I56" s="28" t="s">
        <v>199</v>
      </c>
      <c r="J56" s="28" t="s">
        <v>175</v>
      </c>
      <c r="K56" s="106" t="s">
        <v>178</v>
      </c>
      <c r="L56" s="28" t="s">
        <v>179</v>
      </c>
      <c r="M56" s="107" t="s">
        <v>142</v>
      </c>
    </row>
    <row r="57" spans="1:13" s="57" customFormat="1" ht="35.1" customHeight="1" x14ac:dyDescent="0.25">
      <c r="A57" s="87" t="s">
        <v>200</v>
      </c>
      <c r="B57" s="53"/>
      <c r="C57" s="63">
        <v>55.4</v>
      </c>
      <c r="D57" s="63">
        <v>30</v>
      </c>
      <c r="E57" s="64">
        <v>38</v>
      </c>
      <c r="F57" s="63">
        <v>1140</v>
      </c>
      <c r="G57" s="74">
        <f>D57*E57</f>
        <v>1140</v>
      </c>
      <c r="H57" s="74">
        <f t="shared" ref="H57:H58" si="10">F57-G57</f>
        <v>0</v>
      </c>
      <c r="I57" s="76">
        <f>SUM(C52)</f>
        <v>36</v>
      </c>
      <c r="J57" s="76">
        <f t="shared" ref="J57:J60" si="11">E57-I57</f>
        <v>2</v>
      </c>
      <c r="K57" s="74">
        <f>I57*C57</f>
        <v>1994.3999999999999</v>
      </c>
      <c r="L57" s="53">
        <f>SUM(K57-G57)</f>
        <v>854.39999999999986</v>
      </c>
      <c r="M57" s="97" t="s">
        <v>212</v>
      </c>
    </row>
    <row r="58" spans="1:13" s="57" customFormat="1" ht="35.1" customHeight="1" x14ac:dyDescent="0.25">
      <c r="A58" s="87" t="s">
        <v>201</v>
      </c>
      <c r="B58" s="88">
        <v>0.25</v>
      </c>
      <c r="C58" s="74">
        <f>SUM(C57*B58)</f>
        <v>13.85</v>
      </c>
      <c r="D58" s="63">
        <v>7.5</v>
      </c>
      <c r="E58" s="64">
        <v>38</v>
      </c>
      <c r="F58" s="63">
        <v>285</v>
      </c>
      <c r="G58" s="74">
        <f>D58*E58</f>
        <v>285</v>
      </c>
      <c r="H58" s="74">
        <f t="shared" si="10"/>
        <v>0</v>
      </c>
      <c r="I58" s="76">
        <f>SUM(C52)</f>
        <v>36</v>
      </c>
      <c r="J58" s="76">
        <f t="shared" si="11"/>
        <v>2</v>
      </c>
      <c r="K58" s="74">
        <f>I58*C58</f>
        <v>498.59999999999997</v>
      </c>
      <c r="L58" s="74">
        <f>SUM(K58-G58)</f>
        <v>213.59999999999997</v>
      </c>
      <c r="M58" s="97" t="s">
        <v>194</v>
      </c>
    </row>
    <row r="59" spans="1:13" s="57" customFormat="1" ht="35.1" customHeight="1" x14ac:dyDescent="0.25">
      <c r="A59" s="87" t="s">
        <v>202</v>
      </c>
      <c r="B59" s="73">
        <v>2.25</v>
      </c>
      <c r="C59" s="74">
        <f>$C$57*B59</f>
        <v>124.64999999999999</v>
      </c>
      <c r="D59" s="74">
        <v>40</v>
      </c>
      <c r="E59" s="75">
        <v>0</v>
      </c>
      <c r="F59" s="63">
        <v>0</v>
      </c>
      <c r="G59" s="74">
        <f t="shared" ref="G59:G60" si="12">D59*E59</f>
        <v>0</v>
      </c>
      <c r="H59" s="74">
        <f>F59-G59</f>
        <v>0</v>
      </c>
      <c r="I59" s="76">
        <f>SUM(D52)</f>
        <v>2</v>
      </c>
      <c r="J59" s="76">
        <f t="shared" si="11"/>
        <v>-2</v>
      </c>
      <c r="K59" s="74">
        <f>I59*C59</f>
        <v>249.29999999999998</v>
      </c>
      <c r="L59" s="74">
        <f>SUM(K59-G59)</f>
        <v>249.29999999999998</v>
      </c>
      <c r="M59" s="85" t="s">
        <v>163</v>
      </c>
    </row>
    <row r="60" spans="1:13" s="57" customFormat="1" ht="35.1" customHeight="1" x14ac:dyDescent="0.25">
      <c r="A60" s="87" t="s">
        <v>203</v>
      </c>
      <c r="B60" s="73"/>
      <c r="C60" s="63">
        <v>0</v>
      </c>
      <c r="D60" s="63">
        <v>0</v>
      </c>
      <c r="E60" s="75">
        <v>0</v>
      </c>
      <c r="F60" s="63">
        <v>0</v>
      </c>
      <c r="G60" s="74">
        <f t="shared" si="12"/>
        <v>0</v>
      </c>
      <c r="H60" s="74">
        <f>F60-G60</f>
        <v>0</v>
      </c>
      <c r="I60" s="75">
        <v>0</v>
      </c>
      <c r="J60" s="76">
        <f t="shared" si="11"/>
        <v>0</v>
      </c>
      <c r="K60" s="74">
        <f>I60*C60</f>
        <v>0</v>
      </c>
      <c r="L60" s="74">
        <f>SUM(K60-F60)</f>
        <v>0</v>
      </c>
      <c r="M60" s="56"/>
    </row>
    <row r="61" spans="1:13" s="57" customFormat="1" x14ac:dyDescent="0.25">
      <c r="A61" s="102" t="s">
        <v>143</v>
      </c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6"/>
    </row>
    <row r="62" spans="1:13" s="57" customFormat="1" ht="35.1" customHeight="1" x14ac:dyDescent="0.25">
      <c r="A62" s="87" t="s">
        <v>204</v>
      </c>
      <c r="B62" s="53"/>
      <c r="C62" s="63">
        <v>60</v>
      </c>
      <c r="D62" s="89">
        <v>60</v>
      </c>
      <c r="E62" s="90">
        <v>5</v>
      </c>
      <c r="F62" s="89">
        <v>300</v>
      </c>
      <c r="G62" s="54">
        <f t="shared" ref="G62:G64" si="13">D62*E62</f>
        <v>300</v>
      </c>
      <c r="H62" s="54">
        <f t="shared" ref="H62:H64" si="14">F62-G62</f>
        <v>0</v>
      </c>
      <c r="I62" s="61">
        <v>5</v>
      </c>
      <c r="J62" s="55">
        <f>E62-I62</f>
        <v>0</v>
      </c>
      <c r="K62" s="74">
        <f>I62*C62</f>
        <v>300</v>
      </c>
      <c r="L62" s="54">
        <f>K62-F62</f>
        <v>0</v>
      </c>
      <c r="M62" s="56"/>
    </row>
    <row r="63" spans="1:13" s="57" customFormat="1" ht="35.1" customHeight="1" x14ac:dyDescent="0.25">
      <c r="A63" s="87" t="s">
        <v>205</v>
      </c>
      <c r="B63" s="53"/>
      <c r="C63" s="63">
        <v>0</v>
      </c>
      <c r="D63" s="63">
        <v>0</v>
      </c>
      <c r="E63" s="64">
        <v>0</v>
      </c>
      <c r="F63" s="63">
        <v>0</v>
      </c>
      <c r="G63" s="54">
        <f t="shared" si="13"/>
        <v>0</v>
      </c>
      <c r="H63" s="54">
        <f t="shared" si="14"/>
        <v>0</v>
      </c>
      <c r="I63" s="61">
        <v>0</v>
      </c>
      <c r="J63" s="55">
        <f>E63-I63</f>
        <v>0</v>
      </c>
      <c r="K63" s="74">
        <f>I63*C63</f>
        <v>0</v>
      </c>
      <c r="L63" s="54">
        <f>K63-F63</f>
        <v>0</v>
      </c>
      <c r="M63" s="56"/>
    </row>
    <row r="64" spans="1:13" s="57" customFormat="1" ht="35.1" customHeight="1" x14ac:dyDescent="0.25">
      <c r="A64" s="87" t="s">
        <v>206</v>
      </c>
      <c r="B64" s="53"/>
      <c r="C64" s="63">
        <v>8</v>
      </c>
      <c r="D64" s="63">
        <v>8</v>
      </c>
      <c r="E64" s="64">
        <v>38</v>
      </c>
      <c r="F64" s="63">
        <v>304</v>
      </c>
      <c r="G64" s="54">
        <f t="shared" si="13"/>
        <v>304</v>
      </c>
      <c r="H64" s="54">
        <f t="shared" si="14"/>
        <v>0</v>
      </c>
      <c r="I64" s="76">
        <f>SUM(B52)</f>
        <v>38</v>
      </c>
      <c r="J64" s="55">
        <f>E64-I64</f>
        <v>0</v>
      </c>
      <c r="K64" s="74">
        <f>I64*C64</f>
        <v>304</v>
      </c>
      <c r="L64" s="54">
        <f>K64-F64</f>
        <v>0</v>
      </c>
      <c r="M64" s="56"/>
    </row>
    <row r="65" spans="1:14" s="72" customFormat="1" x14ac:dyDescent="0.25">
      <c r="A65" s="112" t="s">
        <v>182</v>
      </c>
      <c r="B65" s="67"/>
      <c r="C65" s="67"/>
      <c r="D65" s="67"/>
      <c r="E65" s="68"/>
      <c r="F65" s="69">
        <f>SUM(F57:F64)</f>
        <v>2029</v>
      </c>
      <c r="G65" s="69">
        <f>SUM(G57:G64)</f>
        <v>2029</v>
      </c>
      <c r="H65" s="67"/>
      <c r="I65" s="70"/>
      <c r="J65" s="71"/>
      <c r="K65" s="69">
        <f>SUM(K57:K64)</f>
        <v>3346.3</v>
      </c>
      <c r="L65" s="67">
        <f>SUM(L57:L64)</f>
        <v>1317.2999999999997</v>
      </c>
      <c r="M65" s="68"/>
    </row>
    <row r="66" spans="1:14" x14ac:dyDescent="0.25">
      <c r="A66" s="15"/>
      <c r="B66" s="15"/>
      <c r="C66" s="16"/>
      <c r="D66" s="16"/>
      <c r="G66" s="16"/>
      <c r="H66" s="16"/>
      <c r="I66" s="16"/>
      <c r="J66" s="30"/>
      <c r="K66" s="29"/>
    </row>
    <row r="67" spans="1:14" x14ac:dyDescent="0.25">
      <c r="A67" s="15"/>
      <c r="B67" s="15"/>
      <c r="C67" s="16"/>
      <c r="D67" s="16"/>
      <c r="G67" s="16"/>
      <c r="H67" s="16"/>
      <c r="I67" s="16"/>
      <c r="J67" s="30"/>
      <c r="K67" s="29"/>
    </row>
    <row r="68" spans="1:14" ht="90" x14ac:dyDescent="0.25">
      <c r="A68" s="139" t="s">
        <v>145</v>
      </c>
      <c r="B68" s="140"/>
      <c r="C68" s="108" t="s">
        <v>180</v>
      </c>
      <c r="D68" s="110" t="s">
        <v>174</v>
      </c>
      <c r="E68" s="111" t="s">
        <v>181</v>
      </c>
      <c r="F68" s="126" t="s">
        <v>142</v>
      </c>
      <c r="G68" s="126"/>
      <c r="H68" s="16"/>
      <c r="I68" s="16"/>
      <c r="J68" s="30"/>
      <c r="K68" s="29"/>
    </row>
    <row r="69" spans="1:14" ht="35.1" customHeight="1" x14ac:dyDescent="0.25">
      <c r="A69" s="123" t="s">
        <v>211</v>
      </c>
      <c r="B69" s="124"/>
      <c r="C69" s="77">
        <v>49</v>
      </c>
      <c r="D69" s="65">
        <v>49</v>
      </c>
      <c r="E69" s="74">
        <f>(C69-D69)</f>
        <v>0</v>
      </c>
      <c r="F69" s="117"/>
      <c r="G69" s="117"/>
      <c r="I69" s="16"/>
    </row>
    <row r="70" spans="1:14" ht="35.1" customHeight="1" x14ac:dyDescent="0.25">
      <c r="A70" s="123" t="s">
        <v>209</v>
      </c>
      <c r="B70" s="123"/>
      <c r="C70" s="77">
        <v>130</v>
      </c>
      <c r="D70" s="63">
        <v>130</v>
      </c>
      <c r="E70" s="74">
        <f>(C70-D70)</f>
        <v>0</v>
      </c>
      <c r="F70" s="117"/>
      <c r="G70" s="117"/>
      <c r="I70" s="16"/>
    </row>
    <row r="71" spans="1:14" ht="35.1" customHeight="1" x14ac:dyDescent="0.25">
      <c r="A71" s="123" t="s">
        <v>210</v>
      </c>
      <c r="B71" s="123"/>
      <c r="C71" s="77">
        <v>18</v>
      </c>
      <c r="D71" s="63">
        <v>18</v>
      </c>
      <c r="E71" s="74">
        <f>(C71-D71)</f>
        <v>0</v>
      </c>
      <c r="F71" s="117"/>
      <c r="G71" s="117"/>
      <c r="I71" s="30"/>
    </row>
    <row r="72" spans="1:14" ht="35.1" customHeight="1" x14ac:dyDescent="0.25">
      <c r="A72" s="123" t="s">
        <v>207</v>
      </c>
      <c r="B72" s="123"/>
      <c r="C72" s="77">
        <v>295</v>
      </c>
      <c r="D72" s="63">
        <v>295</v>
      </c>
      <c r="E72" s="74">
        <f>(C72-D72)</f>
        <v>0</v>
      </c>
      <c r="F72" s="118"/>
      <c r="G72" s="118"/>
    </row>
    <row r="73" spans="1:14" s="41" customFormat="1" ht="35.1" customHeight="1" x14ac:dyDescent="0.25">
      <c r="A73" s="123" t="s">
        <v>208</v>
      </c>
      <c r="B73" s="123"/>
      <c r="C73" s="77">
        <v>74</v>
      </c>
      <c r="D73" s="63">
        <v>70</v>
      </c>
      <c r="E73" s="74">
        <f>(C73-D73)</f>
        <v>4</v>
      </c>
      <c r="F73" s="138" t="s">
        <v>164</v>
      </c>
      <c r="G73" s="138"/>
      <c r="I73" s="43"/>
    </row>
    <row r="74" spans="1:14" x14ac:dyDescent="0.25">
      <c r="A74" s="14"/>
      <c r="B74" s="36"/>
      <c r="G74" s="16"/>
      <c r="J74" s="30"/>
    </row>
    <row r="75" spans="1:14" x14ac:dyDescent="0.25">
      <c r="A75" s="40"/>
      <c r="B75" s="39"/>
      <c r="C75" s="35"/>
      <c r="D75" s="35"/>
      <c r="E75" s="35"/>
      <c r="F75" s="35"/>
      <c r="G75" s="38"/>
      <c r="H75" s="35"/>
      <c r="I75" s="35"/>
      <c r="J75" s="37"/>
      <c r="K75" s="35"/>
      <c r="L75" s="35"/>
      <c r="M75" s="35"/>
      <c r="N75" s="35"/>
    </row>
    <row r="76" spans="1:14" x14ac:dyDescent="0.25">
      <c r="G76" s="17"/>
      <c r="J76" s="30"/>
    </row>
  </sheetData>
  <mergeCells count="46">
    <mergeCell ref="H1:I1"/>
    <mergeCell ref="B2:E2"/>
    <mergeCell ref="H2:I2"/>
    <mergeCell ref="H3:I3"/>
    <mergeCell ref="H5:I5"/>
    <mergeCell ref="H4:I4"/>
    <mergeCell ref="A72:B72"/>
    <mergeCell ref="A73:B73"/>
    <mergeCell ref="A71:B71"/>
    <mergeCell ref="E49:H49"/>
    <mergeCell ref="E50:H50"/>
    <mergeCell ref="E51:H51"/>
    <mergeCell ref="F68:G68"/>
    <mergeCell ref="F69:G69"/>
    <mergeCell ref="F70:G70"/>
    <mergeCell ref="F71:G71"/>
    <mergeCell ref="F72:G72"/>
    <mergeCell ref="F73:G73"/>
    <mergeCell ref="A68:B68"/>
    <mergeCell ref="A69:B69"/>
    <mergeCell ref="A70:B70"/>
    <mergeCell ref="E14:H14"/>
    <mergeCell ref="E15:H15"/>
    <mergeCell ref="E16:H16"/>
    <mergeCell ref="E9:H9"/>
    <mergeCell ref="E10:H10"/>
    <mergeCell ref="E11:H11"/>
    <mergeCell ref="E12:H12"/>
    <mergeCell ref="E13:H13"/>
    <mergeCell ref="A38:B38"/>
    <mergeCell ref="F33:G33"/>
    <mergeCell ref="F34:G34"/>
    <mergeCell ref="F35:G35"/>
    <mergeCell ref="F36:G36"/>
    <mergeCell ref="F37:G37"/>
    <mergeCell ref="F38:G38"/>
    <mergeCell ref="A33:B33"/>
    <mergeCell ref="A34:B34"/>
    <mergeCell ref="A35:B35"/>
    <mergeCell ref="A36:B36"/>
    <mergeCell ref="A37:B37"/>
    <mergeCell ref="E44:H44"/>
    <mergeCell ref="E45:H45"/>
    <mergeCell ref="E46:H46"/>
    <mergeCell ref="E47:H47"/>
    <mergeCell ref="E48:H48"/>
  </mergeCells>
  <conditionalFormatting sqref="F38:F40 E37:E38 E35 J25 J27:J29 H27:H30 J62:J64 H62:H65 L27:L30 L62:L65">
    <cfRule type="cellIs" dxfId="89" priority="102" operator="greaterThan">
      <formula>0</formula>
    </cfRule>
  </conditionalFormatting>
  <conditionalFormatting sqref="F38:F40 E37:E38 E35 J25 J27:J29 H27:H30 J62:J64 H62:H65 L27:L30 L62:L65">
    <cfRule type="cellIs" dxfId="88" priority="101" operator="lessThan">
      <formula>0</formula>
    </cfRule>
  </conditionalFormatting>
  <conditionalFormatting sqref="G39:G40">
    <cfRule type="cellIs" dxfId="87" priority="100" operator="greaterThan">
      <formula>0</formula>
    </cfRule>
  </conditionalFormatting>
  <conditionalFormatting sqref="G39:G40">
    <cfRule type="cellIs" dxfId="86" priority="99" operator="lessThan">
      <formula>0</formula>
    </cfRule>
  </conditionalFormatting>
  <conditionalFormatting sqref="F74">
    <cfRule type="cellIs" dxfId="85" priority="98" operator="greaterThan">
      <formula>0</formula>
    </cfRule>
  </conditionalFormatting>
  <conditionalFormatting sqref="F74">
    <cfRule type="cellIs" dxfId="84" priority="97" operator="lessThan">
      <formula>0</formula>
    </cfRule>
  </conditionalFormatting>
  <conditionalFormatting sqref="G74">
    <cfRule type="cellIs" dxfId="83" priority="96" operator="greaterThan">
      <formula>0</formula>
    </cfRule>
  </conditionalFormatting>
  <conditionalFormatting sqref="G74">
    <cfRule type="cellIs" dxfId="82" priority="95" operator="lessThan">
      <formula>0</formula>
    </cfRule>
  </conditionalFormatting>
  <conditionalFormatting sqref="F75">
    <cfRule type="cellIs" dxfId="81" priority="94" operator="greaterThan">
      <formula>0</formula>
    </cfRule>
  </conditionalFormatting>
  <conditionalFormatting sqref="F75">
    <cfRule type="cellIs" dxfId="80" priority="93" operator="lessThan">
      <formula>0</formula>
    </cfRule>
  </conditionalFormatting>
  <conditionalFormatting sqref="G75">
    <cfRule type="cellIs" dxfId="79" priority="92" operator="greaterThan">
      <formula>0</formula>
    </cfRule>
  </conditionalFormatting>
  <conditionalFormatting sqref="G75">
    <cfRule type="cellIs" dxfId="78" priority="91" operator="lessThan">
      <formula>0</formula>
    </cfRule>
  </conditionalFormatting>
  <conditionalFormatting sqref="L22">
    <cfRule type="cellIs" dxfId="77" priority="69" operator="lessThan">
      <formula>0</formula>
    </cfRule>
  </conditionalFormatting>
  <conditionalFormatting sqref="L25">
    <cfRule type="cellIs" dxfId="76" priority="90" operator="greaterThan">
      <formula>0</formula>
    </cfRule>
  </conditionalFormatting>
  <conditionalFormatting sqref="L25">
    <cfRule type="cellIs" dxfId="75" priority="89" operator="lessThan">
      <formula>0</formula>
    </cfRule>
  </conditionalFormatting>
  <conditionalFormatting sqref="H24">
    <cfRule type="cellIs" dxfId="74" priority="88" operator="greaterThan">
      <formula>0</formula>
    </cfRule>
  </conditionalFormatting>
  <conditionalFormatting sqref="H24">
    <cfRule type="cellIs" dxfId="73" priority="87" operator="lessThan">
      <formula>0</formula>
    </cfRule>
  </conditionalFormatting>
  <conditionalFormatting sqref="J22">
    <cfRule type="cellIs" dxfId="72" priority="84" operator="greaterThan">
      <formula>0</formula>
    </cfRule>
  </conditionalFormatting>
  <conditionalFormatting sqref="J22">
    <cfRule type="cellIs" dxfId="71" priority="83" operator="lessThan">
      <formula>0</formula>
    </cfRule>
  </conditionalFormatting>
  <conditionalFormatting sqref="J22">
    <cfRule type="cellIs" dxfId="70" priority="82" operator="greaterThan">
      <formula>0</formula>
    </cfRule>
  </conditionalFormatting>
  <conditionalFormatting sqref="J22">
    <cfRule type="cellIs" dxfId="69" priority="81" operator="lessThan">
      <formula>0</formula>
    </cfRule>
  </conditionalFormatting>
  <conditionalFormatting sqref="J24">
    <cfRule type="cellIs" dxfId="68" priority="80" operator="greaterThan">
      <formula>0</formula>
    </cfRule>
  </conditionalFormatting>
  <conditionalFormatting sqref="J24">
    <cfRule type="cellIs" dxfId="67" priority="79" operator="lessThan">
      <formula>0</formula>
    </cfRule>
  </conditionalFormatting>
  <conditionalFormatting sqref="J24">
    <cfRule type="cellIs" dxfId="66" priority="78" operator="greaterThan">
      <formula>0</formula>
    </cfRule>
  </conditionalFormatting>
  <conditionalFormatting sqref="J24">
    <cfRule type="cellIs" dxfId="65" priority="77" operator="lessThan">
      <formula>0</formula>
    </cfRule>
  </conditionalFormatting>
  <conditionalFormatting sqref="L24">
    <cfRule type="cellIs" dxfId="64" priority="76" operator="greaterThan">
      <formula>0</formula>
    </cfRule>
  </conditionalFormatting>
  <conditionalFormatting sqref="L24">
    <cfRule type="cellIs" dxfId="63" priority="75" operator="lessThan">
      <formula>0</formula>
    </cfRule>
  </conditionalFormatting>
  <conditionalFormatting sqref="L24">
    <cfRule type="cellIs" dxfId="62" priority="74" operator="greaterThan">
      <formula>0</formula>
    </cfRule>
  </conditionalFormatting>
  <conditionalFormatting sqref="L24">
    <cfRule type="cellIs" dxfId="61" priority="73" operator="lessThan">
      <formula>0</formula>
    </cfRule>
  </conditionalFormatting>
  <conditionalFormatting sqref="L22">
    <cfRule type="cellIs" dxfId="60" priority="72" operator="greaterThan">
      <formula>0</formula>
    </cfRule>
  </conditionalFormatting>
  <conditionalFormatting sqref="L22">
    <cfRule type="cellIs" dxfId="59" priority="71" operator="lessThan">
      <formula>0</formula>
    </cfRule>
  </conditionalFormatting>
  <conditionalFormatting sqref="L22">
    <cfRule type="cellIs" dxfId="58" priority="70" operator="greaterThan">
      <formula>0</formula>
    </cfRule>
  </conditionalFormatting>
  <conditionalFormatting sqref="E36">
    <cfRule type="cellIs" dxfId="57" priority="66" operator="greaterThan">
      <formula>0</formula>
    </cfRule>
  </conditionalFormatting>
  <conditionalFormatting sqref="E36">
    <cfRule type="cellIs" dxfId="56" priority="65" operator="lessThan">
      <formula>0</formula>
    </cfRule>
  </conditionalFormatting>
  <conditionalFormatting sqref="E34">
    <cfRule type="cellIs" dxfId="55" priority="64" operator="greaterThan">
      <formula>0</formula>
    </cfRule>
  </conditionalFormatting>
  <conditionalFormatting sqref="E34">
    <cfRule type="cellIs" dxfId="54" priority="63" operator="lessThan">
      <formula>0</formula>
    </cfRule>
  </conditionalFormatting>
  <conditionalFormatting sqref="E72:E73 E70 J60">
    <cfRule type="cellIs" dxfId="53" priority="62" operator="greaterThan">
      <formula>0</formula>
    </cfRule>
  </conditionalFormatting>
  <conditionalFormatting sqref="E72:E73 E70 J60">
    <cfRule type="cellIs" dxfId="52" priority="61" operator="lessThan">
      <formula>0</formula>
    </cfRule>
  </conditionalFormatting>
  <conditionalFormatting sqref="L57">
    <cfRule type="cellIs" dxfId="51" priority="39" operator="lessThan">
      <formula>0</formula>
    </cfRule>
  </conditionalFormatting>
  <conditionalFormatting sqref="L60">
    <cfRule type="cellIs" dxfId="50" priority="60" operator="greaterThan">
      <formula>0</formula>
    </cfRule>
  </conditionalFormatting>
  <conditionalFormatting sqref="L60">
    <cfRule type="cellIs" dxfId="49" priority="59" operator="lessThan">
      <formula>0</formula>
    </cfRule>
  </conditionalFormatting>
  <conditionalFormatting sqref="H59">
    <cfRule type="cellIs" dxfId="48" priority="58" operator="greaterThan">
      <formula>0</formula>
    </cfRule>
  </conditionalFormatting>
  <conditionalFormatting sqref="H59">
    <cfRule type="cellIs" dxfId="47" priority="57" operator="lessThan">
      <formula>0</formula>
    </cfRule>
  </conditionalFormatting>
  <conditionalFormatting sqref="H57">
    <cfRule type="cellIs" dxfId="46" priority="56" operator="greaterThan">
      <formula>0</formula>
    </cfRule>
  </conditionalFormatting>
  <conditionalFormatting sqref="H57">
    <cfRule type="cellIs" dxfId="45" priority="55" operator="lessThan">
      <formula>0</formula>
    </cfRule>
  </conditionalFormatting>
  <conditionalFormatting sqref="J57">
    <cfRule type="cellIs" dxfId="44" priority="54" operator="greaterThan">
      <formula>0</formula>
    </cfRule>
  </conditionalFormatting>
  <conditionalFormatting sqref="J57">
    <cfRule type="cellIs" dxfId="43" priority="53" operator="lessThan">
      <formula>0</formula>
    </cfRule>
  </conditionalFormatting>
  <conditionalFormatting sqref="J57">
    <cfRule type="cellIs" dxfId="42" priority="52" operator="greaterThan">
      <formula>0</formula>
    </cfRule>
  </conditionalFormatting>
  <conditionalFormatting sqref="J57">
    <cfRule type="cellIs" dxfId="41" priority="51" operator="lessThan">
      <formula>0</formula>
    </cfRule>
  </conditionalFormatting>
  <conditionalFormatting sqref="J59">
    <cfRule type="cellIs" dxfId="40" priority="50" operator="greaterThan">
      <formula>0</formula>
    </cfRule>
  </conditionalFormatting>
  <conditionalFormatting sqref="J59">
    <cfRule type="cellIs" dxfId="39" priority="49" operator="lessThan">
      <formula>0</formula>
    </cfRule>
  </conditionalFormatting>
  <conditionalFormatting sqref="J59">
    <cfRule type="cellIs" dxfId="38" priority="48" operator="greaterThan">
      <formula>0</formula>
    </cfRule>
  </conditionalFormatting>
  <conditionalFormatting sqref="J59">
    <cfRule type="cellIs" dxfId="37" priority="47" operator="lessThan">
      <formula>0</formula>
    </cfRule>
  </conditionalFormatting>
  <conditionalFormatting sqref="L59">
    <cfRule type="cellIs" dxfId="36" priority="46" operator="greaterThan">
      <formula>0</formula>
    </cfRule>
  </conditionalFormatting>
  <conditionalFormatting sqref="L59">
    <cfRule type="cellIs" dxfId="35" priority="45" operator="lessThan">
      <formula>0</formula>
    </cfRule>
  </conditionalFormatting>
  <conditionalFormatting sqref="L59">
    <cfRule type="cellIs" dxfId="34" priority="44" operator="greaterThan">
      <formula>0</formula>
    </cfRule>
  </conditionalFormatting>
  <conditionalFormatting sqref="L59">
    <cfRule type="cellIs" dxfId="33" priority="43" operator="lessThan">
      <formula>0</formula>
    </cfRule>
  </conditionalFormatting>
  <conditionalFormatting sqref="L57">
    <cfRule type="cellIs" dxfId="32" priority="42" operator="greaterThan">
      <formula>0</formula>
    </cfRule>
  </conditionalFormatting>
  <conditionalFormatting sqref="L57">
    <cfRule type="cellIs" dxfId="31" priority="41" operator="lessThan">
      <formula>0</formula>
    </cfRule>
  </conditionalFormatting>
  <conditionalFormatting sqref="L57">
    <cfRule type="cellIs" dxfId="30" priority="40" operator="greaterThan">
      <formula>0</formula>
    </cfRule>
  </conditionalFormatting>
  <conditionalFormatting sqref="E71">
    <cfRule type="cellIs" dxfId="29" priority="36" operator="greaterThan">
      <formula>0</formula>
    </cfRule>
  </conditionalFormatting>
  <conditionalFormatting sqref="E71">
    <cfRule type="cellIs" dxfId="28" priority="35" operator="lessThan">
      <formula>0</formula>
    </cfRule>
  </conditionalFormatting>
  <conditionalFormatting sqref="E69">
    <cfRule type="cellIs" dxfId="27" priority="34" operator="greaterThan">
      <formula>0</formula>
    </cfRule>
  </conditionalFormatting>
  <conditionalFormatting sqref="E69">
    <cfRule type="cellIs" dxfId="26" priority="33" operator="lessThan">
      <formula>0</formula>
    </cfRule>
  </conditionalFormatting>
  <conditionalFormatting sqref="J23">
    <cfRule type="cellIs" dxfId="25" priority="30" operator="greaterThan">
      <formula>0</formula>
    </cfRule>
  </conditionalFormatting>
  <conditionalFormatting sqref="J23">
    <cfRule type="cellIs" dxfId="24" priority="29" operator="lessThan">
      <formula>0</formula>
    </cfRule>
  </conditionalFormatting>
  <conditionalFormatting sqref="J23">
    <cfRule type="cellIs" dxfId="23" priority="28" operator="greaterThan">
      <formula>0</formula>
    </cfRule>
  </conditionalFormatting>
  <conditionalFormatting sqref="J23">
    <cfRule type="cellIs" dxfId="22" priority="27" operator="lessThan">
      <formula>0</formula>
    </cfRule>
  </conditionalFormatting>
  <conditionalFormatting sqref="L58">
    <cfRule type="cellIs" dxfId="21" priority="13" operator="lessThan">
      <formula>0</formula>
    </cfRule>
  </conditionalFormatting>
  <conditionalFormatting sqref="H58">
    <cfRule type="cellIs" dxfId="20" priority="22" operator="greaterThan">
      <formula>0</formula>
    </cfRule>
  </conditionalFormatting>
  <conditionalFormatting sqref="H58">
    <cfRule type="cellIs" dxfId="19" priority="21" operator="lessThan">
      <formula>0</formula>
    </cfRule>
  </conditionalFormatting>
  <conditionalFormatting sqref="J58">
    <cfRule type="cellIs" dxfId="18" priority="20" operator="greaterThan">
      <formula>0</formula>
    </cfRule>
  </conditionalFormatting>
  <conditionalFormatting sqref="J58">
    <cfRule type="cellIs" dxfId="17" priority="19" operator="lessThan">
      <formula>0</formula>
    </cfRule>
  </conditionalFormatting>
  <conditionalFormatting sqref="J58">
    <cfRule type="cellIs" dxfId="16" priority="18" operator="greaterThan">
      <formula>0</formula>
    </cfRule>
  </conditionalFormatting>
  <conditionalFormatting sqref="J58">
    <cfRule type="cellIs" dxfId="15" priority="17" operator="lessThan">
      <formula>0</formula>
    </cfRule>
  </conditionalFormatting>
  <conditionalFormatting sqref="L58">
    <cfRule type="cellIs" dxfId="14" priority="16" operator="greaterThan">
      <formula>0</formula>
    </cfRule>
  </conditionalFormatting>
  <conditionalFormatting sqref="L58">
    <cfRule type="cellIs" dxfId="13" priority="15" operator="lessThan">
      <formula>0</formula>
    </cfRule>
  </conditionalFormatting>
  <conditionalFormatting sqref="L58">
    <cfRule type="cellIs" dxfId="12" priority="14" operator="greaterThan">
      <formula>0</formula>
    </cfRule>
  </conditionalFormatting>
  <conditionalFormatting sqref="L23">
    <cfRule type="cellIs" dxfId="11" priority="9" operator="lessThan">
      <formula>0</formula>
    </cfRule>
  </conditionalFormatting>
  <conditionalFormatting sqref="L23">
    <cfRule type="cellIs" dxfId="10" priority="12" operator="greaterThan">
      <formula>0</formula>
    </cfRule>
  </conditionalFormatting>
  <conditionalFormatting sqref="L23">
    <cfRule type="cellIs" dxfId="9" priority="11" operator="lessThan">
      <formula>0</formula>
    </cfRule>
  </conditionalFormatting>
  <conditionalFormatting sqref="L23">
    <cfRule type="cellIs" dxfId="8" priority="10" operator="greaterThan">
      <formula>0</formula>
    </cfRule>
  </conditionalFormatting>
  <conditionalFormatting sqref="H22">
    <cfRule type="cellIs" dxfId="7" priority="8" operator="greaterThan">
      <formula>0</formula>
    </cfRule>
  </conditionalFormatting>
  <conditionalFormatting sqref="H22">
    <cfRule type="cellIs" dxfId="6" priority="7" operator="lessThan">
      <formula>0</formula>
    </cfRule>
  </conditionalFormatting>
  <conditionalFormatting sqref="H23">
    <cfRule type="cellIs" dxfId="5" priority="6" operator="greaterThan">
      <formula>0</formula>
    </cfRule>
  </conditionalFormatting>
  <conditionalFormatting sqref="H23">
    <cfRule type="cellIs" dxfId="4" priority="5" operator="lessThan">
      <formula>0</formula>
    </cfRule>
  </conditionalFormatting>
  <conditionalFormatting sqref="H60">
    <cfRule type="cellIs" dxfId="3" priority="4" operator="greaterThan">
      <formula>0</formula>
    </cfRule>
  </conditionalFormatting>
  <conditionalFormatting sqref="H60">
    <cfRule type="cellIs" dxfId="2" priority="3" operator="lessThan">
      <formula>0</formula>
    </cfRule>
  </conditionalFormatting>
  <conditionalFormatting sqref="H25">
    <cfRule type="cellIs" dxfId="1" priority="2" operator="greaterThan">
      <formula>0</formula>
    </cfRule>
  </conditionalFormatting>
  <conditionalFormatting sqref="H25">
    <cfRule type="cellIs" dxfId="0" priority="1" operator="lessThan">
      <formula>0</formula>
    </cfRule>
  </conditionalFormatting>
  <hyperlinks>
    <hyperlink ref="B2" r:id="rId1" display="Multiplex Australasia Pty Ltd Queen's Wharf Project (AG2019/1406)" xr:uid="{C5A52971-D105-4E8A-9CD2-5DAA90EAC262}"/>
    <hyperlink ref="B2:E2" r:id="rId2" display="Multiplex Australasia Pty Ltd Queen's Wharf Project [2019] FWCA 3961" xr:uid="{DAF1B940-C55A-40E3-824F-06310A6E4204}"/>
  </hyperlinks>
  <pageMargins left="0.7" right="0.7" top="0.75" bottom="0.75" header="0.3" footer="0.3"/>
  <pageSetup paperSize="8" scale="63" orientation="landscape" r:id="rId3"/>
  <rowBreaks count="1" manualBreakCount="1">
    <brk id="41" max="12" man="1"/>
  </rowBreaks>
  <colBreaks count="1" manualBreakCount="1">
    <brk id="13" max="7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2CF9F-50EC-4E85-9D75-E19AAB42CE3B}">
  <sheetPr codeName="Sheet11">
    <tabColor rgb="FFFFFF00"/>
  </sheetPr>
  <dimension ref="A1:F197"/>
  <sheetViews>
    <sheetView workbookViewId="0">
      <selection sqref="A1:B1"/>
    </sheetView>
  </sheetViews>
  <sheetFormatPr defaultRowHeight="15" x14ac:dyDescent="0.25"/>
  <cols>
    <col min="2" max="2" width="16" customWidth="1"/>
  </cols>
  <sheetData>
    <row r="1" spans="1:6" ht="15.75" thickBot="1" x14ac:dyDescent="0.3">
      <c r="A1" s="141" t="s">
        <v>1</v>
      </c>
      <c r="B1" s="142"/>
      <c r="C1" s="143"/>
      <c r="D1" s="144"/>
      <c r="E1" s="144"/>
      <c r="F1" s="145"/>
    </row>
    <row r="2" spans="1:6" ht="28.5" customHeight="1" thickBot="1" x14ac:dyDescent="0.3">
      <c r="A2" s="141" t="s">
        <v>16</v>
      </c>
      <c r="B2" s="142"/>
      <c r="C2" s="143"/>
      <c r="D2" s="144"/>
      <c r="E2" s="144"/>
      <c r="F2" s="145"/>
    </row>
    <row r="3" spans="1:6" ht="15.75" thickBot="1" x14ac:dyDescent="0.3">
      <c r="A3" s="141" t="s">
        <v>2</v>
      </c>
      <c r="B3" s="142"/>
      <c r="C3" s="143"/>
      <c r="D3" s="144"/>
      <c r="E3" s="144"/>
      <c r="F3" s="145"/>
    </row>
    <row r="4" spans="1:6" ht="15.75" thickBot="1" x14ac:dyDescent="0.3">
      <c r="A4" s="141" t="s">
        <v>17</v>
      </c>
      <c r="B4" s="142"/>
      <c r="C4" s="143"/>
      <c r="D4" s="144"/>
      <c r="E4" s="144"/>
      <c r="F4" s="145"/>
    </row>
    <row r="5" spans="1:6" ht="15.75" thickBot="1" x14ac:dyDescent="0.3">
      <c r="A5" s="141" t="s">
        <v>18</v>
      </c>
      <c r="B5" s="142"/>
      <c r="C5" s="143"/>
      <c r="D5" s="144"/>
      <c r="E5" s="144"/>
      <c r="F5" s="145"/>
    </row>
    <row r="6" spans="1:6" ht="15.75" thickBot="1" x14ac:dyDescent="0.3">
      <c r="A6" s="141" t="s">
        <v>19</v>
      </c>
      <c r="B6" s="142"/>
      <c r="C6" s="143"/>
      <c r="D6" s="144"/>
      <c r="E6" s="144"/>
      <c r="F6" s="145"/>
    </row>
    <row r="7" spans="1:6" ht="15.75" thickBot="1" x14ac:dyDescent="0.3">
      <c r="A7" s="141" t="s">
        <v>20</v>
      </c>
      <c r="B7" s="142"/>
      <c r="C7" s="143"/>
      <c r="D7" s="144"/>
      <c r="E7" s="144"/>
      <c r="F7" s="145"/>
    </row>
    <row r="8" spans="1:6" ht="42.75" customHeight="1" thickBot="1" x14ac:dyDescent="0.3">
      <c r="A8" s="141" t="s">
        <v>21</v>
      </c>
      <c r="B8" s="142"/>
      <c r="C8" s="143"/>
      <c r="D8" s="144"/>
      <c r="E8" s="144"/>
      <c r="F8" s="145"/>
    </row>
    <row r="9" spans="1:6" ht="15.75" thickBot="1" x14ac:dyDescent="0.3">
      <c r="A9" s="141" t="s">
        <v>22</v>
      </c>
      <c r="B9" s="142"/>
      <c r="C9" s="143"/>
      <c r="D9" s="144"/>
      <c r="E9" s="144"/>
      <c r="F9" s="145"/>
    </row>
    <row r="10" spans="1:6" ht="28.5" customHeight="1" thickBot="1" x14ac:dyDescent="0.3">
      <c r="A10" s="141" t="s">
        <v>23</v>
      </c>
      <c r="B10" s="142"/>
      <c r="C10" s="143"/>
      <c r="D10" s="144"/>
      <c r="E10" s="144"/>
      <c r="F10" s="145"/>
    </row>
    <row r="11" spans="1:6" ht="15.75" thickBot="1" x14ac:dyDescent="0.3">
      <c r="A11" s="141" t="s">
        <v>24</v>
      </c>
      <c r="B11" s="142"/>
      <c r="C11" s="143"/>
      <c r="D11" s="144"/>
      <c r="E11" s="144"/>
      <c r="F11" s="145"/>
    </row>
    <row r="12" spans="1:6" x14ac:dyDescent="0.25">
      <c r="A12" s="146" t="s">
        <v>25</v>
      </c>
      <c r="B12" s="147"/>
      <c r="C12" s="152"/>
      <c r="D12" s="153"/>
      <c r="E12" s="153"/>
      <c r="F12" s="154"/>
    </row>
    <row r="13" spans="1:6" x14ac:dyDescent="0.25">
      <c r="A13" s="148"/>
      <c r="B13" s="149"/>
      <c r="C13" s="155"/>
      <c r="D13" s="156"/>
      <c r="E13" s="156"/>
      <c r="F13" s="157"/>
    </row>
    <row r="14" spans="1:6" x14ac:dyDescent="0.25">
      <c r="A14" s="148"/>
      <c r="B14" s="149"/>
      <c r="C14" s="155"/>
      <c r="D14" s="156"/>
      <c r="E14" s="156"/>
      <c r="F14" s="157"/>
    </row>
    <row r="15" spans="1:6" x14ac:dyDescent="0.25">
      <c r="A15" s="148"/>
      <c r="B15" s="149"/>
      <c r="C15" s="155"/>
      <c r="D15" s="156"/>
      <c r="E15" s="156"/>
      <c r="F15" s="157"/>
    </row>
    <row r="16" spans="1:6" x14ac:dyDescent="0.25">
      <c r="A16" s="148"/>
      <c r="B16" s="149"/>
      <c r="C16" s="155"/>
      <c r="D16" s="156"/>
      <c r="E16" s="156"/>
      <c r="F16" s="157"/>
    </row>
    <row r="17" spans="1:6" ht="15.75" thickBot="1" x14ac:dyDescent="0.3">
      <c r="A17" s="150"/>
      <c r="B17" s="151"/>
      <c r="C17" s="158"/>
      <c r="D17" s="159"/>
      <c r="E17" s="159"/>
      <c r="F17" s="160"/>
    </row>
    <row r="18" spans="1:6" ht="15.4" customHeight="1" thickBot="1" x14ac:dyDescent="0.3">
      <c r="A18" s="161" t="s">
        <v>26</v>
      </c>
      <c r="B18" s="162"/>
      <c r="C18" s="161" t="s">
        <v>27</v>
      </c>
      <c r="D18" s="163"/>
      <c r="E18" s="163"/>
      <c r="F18" s="162"/>
    </row>
    <row r="19" spans="1:6" ht="28.5" customHeight="1" thickBot="1" x14ac:dyDescent="0.3">
      <c r="A19" s="161" t="s">
        <v>28</v>
      </c>
      <c r="B19" s="162"/>
      <c r="C19" s="161" t="s">
        <v>27</v>
      </c>
      <c r="D19" s="163"/>
      <c r="E19" s="163"/>
      <c r="F19" s="162"/>
    </row>
    <row r="20" spans="1:6" ht="15.4" customHeight="1" thickBot="1" x14ac:dyDescent="0.3">
      <c r="A20" s="161" t="s">
        <v>29</v>
      </c>
      <c r="B20" s="162"/>
      <c r="C20" s="161" t="s">
        <v>27</v>
      </c>
      <c r="D20" s="163"/>
      <c r="E20" s="163"/>
      <c r="F20" s="162"/>
    </row>
    <row r="21" spans="1:6" ht="28.5" customHeight="1" thickBot="1" x14ac:dyDescent="0.3">
      <c r="A21" s="161" t="s">
        <v>30</v>
      </c>
      <c r="B21" s="162"/>
      <c r="C21" s="161" t="s">
        <v>27</v>
      </c>
      <c r="D21" s="163"/>
      <c r="E21" s="163"/>
      <c r="F21" s="162"/>
    </row>
    <row r="22" spans="1:6" ht="30.75" customHeight="1" x14ac:dyDescent="0.25">
      <c r="A22" s="164" t="s">
        <v>31</v>
      </c>
      <c r="B22" s="165"/>
      <c r="C22" s="168" t="s">
        <v>32</v>
      </c>
      <c r="D22" s="169"/>
      <c r="E22" s="169"/>
      <c r="F22" s="170"/>
    </row>
    <row r="23" spans="1:6" ht="17.25" thickBot="1" x14ac:dyDescent="0.3">
      <c r="A23" s="166"/>
      <c r="B23" s="167"/>
      <c r="C23" s="171" t="s">
        <v>33</v>
      </c>
      <c r="D23" s="172"/>
      <c r="E23" s="172"/>
      <c r="F23" s="173"/>
    </row>
    <row r="24" spans="1:6" ht="60.75" thickBot="1" x14ac:dyDescent="0.3">
      <c r="A24" s="4" t="s">
        <v>34</v>
      </c>
      <c r="B24" s="174" t="s">
        <v>3</v>
      </c>
      <c r="C24" s="175"/>
      <c r="D24" s="25" t="s">
        <v>35</v>
      </c>
      <c r="E24" s="25" t="s">
        <v>4</v>
      </c>
      <c r="F24" s="25" t="s">
        <v>12</v>
      </c>
    </row>
    <row r="25" spans="1:6" ht="42.75" customHeight="1" x14ac:dyDescent="0.25">
      <c r="A25" s="191" t="s">
        <v>36</v>
      </c>
      <c r="B25" s="152" t="s">
        <v>37</v>
      </c>
      <c r="C25" s="154"/>
      <c r="D25" s="176" t="s">
        <v>38</v>
      </c>
      <c r="E25" s="179" t="s">
        <v>39</v>
      </c>
      <c r="F25" s="176"/>
    </row>
    <row r="26" spans="1:6" x14ac:dyDescent="0.25">
      <c r="A26" s="192"/>
      <c r="B26" s="182"/>
      <c r="C26" s="183"/>
      <c r="D26" s="177"/>
      <c r="E26" s="180"/>
      <c r="F26" s="177"/>
    </row>
    <row r="27" spans="1:6" ht="14.25" customHeight="1" x14ac:dyDescent="0.25">
      <c r="A27" s="192"/>
      <c r="B27" s="155" t="s">
        <v>5</v>
      </c>
      <c r="C27" s="157"/>
      <c r="D27" s="177"/>
      <c r="E27" s="180"/>
      <c r="F27" s="177"/>
    </row>
    <row r="28" spans="1:6" ht="42.75" customHeight="1" x14ac:dyDescent="0.25">
      <c r="A28" s="192"/>
      <c r="B28" s="184" t="s">
        <v>40</v>
      </c>
      <c r="C28" s="185"/>
      <c r="D28" s="177"/>
      <c r="E28" s="180"/>
      <c r="F28" s="177"/>
    </row>
    <row r="29" spans="1:6" ht="15.75" thickBot="1" x14ac:dyDescent="0.3">
      <c r="A29" s="192"/>
      <c r="B29" s="158"/>
      <c r="C29" s="160"/>
      <c r="D29" s="178"/>
      <c r="E29" s="181"/>
      <c r="F29" s="178"/>
    </row>
    <row r="30" spans="1:6" ht="57" customHeight="1" x14ac:dyDescent="0.25">
      <c r="A30" s="192"/>
      <c r="B30" s="152" t="s">
        <v>41</v>
      </c>
      <c r="C30" s="154"/>
      <c r="D30" s="176" t="s">
        <v>38</v>
      </c>
      <c r="E30" s="179" t="s">
        <v>39</v>
      </c>
      <c r="F30" s="176"/>
    </row>
    <row r="31" spans="1:6" x14ac:dyDescent="0.25">
      <c r="A31" s="192"/>
      <c r="B31" s="182"/>
      <c r="C31" s="183"/>
      <c r="D31" s="177"/>
      <c r="E31" s="180"/>
      <c r="F31" s="177"/>
    </row>
    <row r="32" spans="1:6" ht="14.25" customHeight="1" x14ac:dyDescent="0.25">
      <c r="A32" s="192"/>
      <c r="B32" s="155" t="s">
        <v>5</v>
      </c>
      <c r="C32" s="157"/>
      <c r="D32" s="177"/>
      <c r="E32" s="180"/>
      <c r="F32" s="177"/>
    </row>
    <row r="33" spans="1:6" ht="42.75" customHeight="1" x14ac:dyDescent="0.25">
      <c r="A33" s="192"/>
      <c r="B33" s="184" t="s">
        <v>40</v>
      </c>
      <c r="C33" s="185"/>
      <c r="D33" s="177"/>
      <c r="E33" s="180"/>
      <c r="F33" s="177"/>
    </row>
    <row r="34" spans="1:6" ht="15.75" thickBot="1" x14ac:dyDescent="0.3">
      <c r="A34" s="192"/>
      <c r="B34" s="158"/>
      <c r="C34" s="160"/>
      <c r="D34" s="178"/>
      <c r="E34" s="181"/>
      <c r="F34" s="178"/>
    </row>
    <row r="35" spans="1:6" ht="156.75" customHeight="1" x14ac:dyDescent="0.25">
      <c r="A35" s="192"/>
      <c r="B35" s="152" t="s">
        <v>42</v>
      </c>
      <c r="C35" s="154"/>
      <c r="D35" s="176" t="s">
        <v>38</v>
      </c>
      <c r="E35" s="179" t="s">
        <v>39</v>
      </c>
      <c r="F35" s="176"/>
    </row>
    <row r="36" spans="1:6" x14ac:dyDescent="0.25">
      <c r="A36" s="192"/>
      <c r="B36" s="182"/>
      <c r="C36" s="183"/>
      <c r="D36" s="177"/>
      <c r="E36" s="180"/>
      <c r="F36" s="177"/>
    </row>
    <row r="37" spans="1:6" ht="14.25" customHeight="1" x14ac:dyDescent="0.25">
      <c r="A37" s="192"/>
      <c r="B37" s="155" t="s">
        <v>5</v>
      </c>
      <c r="C37" s="157"/>
      <c r="D37" s="177"/>
      <c r="E37" s="180"/>
      <c r="F37" s="177"/>
    </row>
    <row r="38" spans="1:6" ht="42.75" customHeight="1" x14ac:dyDescent="0.25">
      <c r="A38" s="192"/>
      <c r="B38" s="184" t="s">
        <v>43</v>
      </c>
      <c r="C38" s="185"/>
      <c r="D38" s="177"/>
      <c r="E38" s="180"/>
      <c r="F38" s="177"/>
    </row>
    <row r="39" spans="1:6" ht="15.75" thickBot="1" x14ac:dyDescent="0.3">
      <c r="A39" s="192"/>
      <c r="B39" s="158"/>
      <c r="C39" s="160"/>
      <c r="D39" s="178"/>
      <c r="E39" s="181"/>
      <c r="F39" s="178"/>
    </row>
    <row r="40" spans="1:6" ht="57" customHeight="1" x14ac:dyDescent="0.25">
      <c r="A40" s="192"/>
      <c r="B40" s="152" t="s">
        <v>44</v>
      </c>
      <c r="C40" s="154"/>
      <c r="D40" s="176" t="s">
        <v>38</v>
      </c>
      <c r="E40" s="179" t="s">
        <v>39</v>
      </c>
      <c r="F40" s="176"/>
    </row>
    <row r="41" spans="1:6" x14ac:dyDescent="0.25">
      <c r="A41" s="192"/>
      <c r="B41" s="182"/>
      <c r="C41" s="183"/>
      <c r="D41" s="177"/>
      <c r="E41" s="180"/>
      <c r="F41" s="177"/>
    </row>
    <row r="42" spans="1:6" ht="14.25" customHeight="1" x14ac:dyDescent="0.25">
      <c r="A42" s="192"/>
      <c r="B42" s="155" t="s">
        <v>5</v>
      </c>
      <c r="C42" s="157"/>
      <c r="D42" s="177"/>
      <c r="E42" s="180"/>
      <c r="F42" s="177"/>
    </row>
    <row r="43" spans="1:6" ht="28.9" customHeight="1" x14ac:dyDescent="0.25">
      <c r="A43" s="192"/>
      <c r="B43" s="186" t="s">
        <v>45</v>
      </c>
      <c r="C43" s="187"/>
      <c r="D43" s="177"/>
      <c r="E43" s="180"/>
      <c r="F43" s="177"/>
    </row>
    <row r="44" spans="1:6" ht="57.4" customHeight="1" x14ac:dyDescent="0.25">
      <c r="A44" s="192"/>
      <c r="B44" s="186" t="s">
        <v>46</v>
      </c>
      <c r="C44" s="187"/>
      <c r="D44" s="177"/>
      <c r="E44" s="180"/>
      <c r="F44" s="177"/>
    </row>
    <row r="45" spans="1:6" ht="28.9" customHeight="1" x14ac:dyDescent="0.25">
      <c r="A45" s="192"/>
      <c r="B45" s="186" t="s">
        <v>47</v>
      </c>
      <c r="C45" s="187"/>
      <c r="D45" s="177"/>
      <c r="E45" s="180"/>
      <c r="F45" s="177"/>
    </row>
    <row r="46" spans="1:6" ht="28.9" customHeight="1" x14ac:dyDescent="0.25">
      <c r="A46" s="192"/>
      <c r="B46" s="186" t="s">
        <v>48</v>
      </c>
      <c r="C46" s="187"/>
      <c r="D46" s="177"/>
      <c r="E46" s="180"/>
      <c r="F46" s="177"/>
    </row>
    <row r="47" spans="1:6" ht="15.75" thickBot="1" x14ac:dyDescent="0.3">
      <c r="A47" s="192"/>
      <c r="B47" s="158"/>
      <c r="C47" s="160"/>
      <c r="D47" s="178"/>
      <c r="E47" s="181"/>
      <c r="F47" s="178"/>
    </row>
    <row r="48" spans="1:6" ht="71.25" customHeight="1" x14ac:dyDescent="0.25">
      <c r="A48" s="192"/>
      <c r="B48" s="152" t="s">
        <v>49</v>
      </c>
      <c r="C48" s="154"/>
      <c r="D48" s="176"/>
      <c r="E48" s="179" t="s">
        <v>39</v>
      </c>
      <c r="F48" s="176"/>
    </row>
    <row r="49" spans="1:6" x14ac:dyDescent="0.25">
      <c r="A49" s="192"/>
      <c r="B49" s="182"/>
      <c r="C49" s="183"/>
      <c r="D49" s="177"/>
      <c r="E49" s="180"/>
      <c r="F49" s="177"/>
    </row>
    <row r="50" spans="1:6" ht="14.25" customHeight="1" x14ac:dyDescent="0.25">
      <c r="A50" s="192"/>
      <c r="B50" s="155" t="s">
        <v>5</v>
      </c>
      <c r="C50" s="157"/>
      <c r="D50" s="177"/>
      <c r="E50" s="180"/>
      <c r="F50" s="177"/>
    </row>
    <row r="51" spans="1:6" ht="14.25" customHeight="1" x14ac:dyDescent="0.25">
      <c r="A51" s="192"/>
      <c r="B51" s="184" t="s">
        <v>50</v>
      </c>
      <c r="C51" s="185"/>
      <c r="D51" s="177"/>
      <c r="E51" s="180"/>
      <c r="F51" s="177"/>
    </row>
    <row r="52" spans="1:6" ht="14.25" customHeight="1" x14ac:dyDescent="0.25">
      <c r="A52" s="192"/>
      <c r="B52" s="184" t="s">
        <v>51</v>
      </c>
      <c r="C52" s="185"/>
      <c r="D52" s="177"/>
      <c r="E52" s="180"/>
      <c r="F52" s="177"/>
    </row>
    <row r="53" spans="1:6" ht="14.25" customHeight="1" x14ac:dyDescent="0.25">
      <c r="A53" s="192"/>
      <c r="B53" s="184" t="s">
        <v>52</v>
      </c>
      <c r="C53" s="185"/>
      <c r="D53" s="177"/>
      <c r="E53" s="180"/>
      <c r="F53" s="177"/>
    </row>
    <row r="54" spans="1:6" ht="42.75" customHeight="1" x14ac:dyDescent="0.25">
      <c r="A54" s="192"/>
      <c r="B54" s="184" t="s">
        <v>53</v>
      </c>
      <c r="C54" s="185"/>
      <c r="D54" s="177"/>
      <c r="E54" s="180"/>
      <c r="F54" s="177"/>
    </row>
    <row r="55" spans="1:6" ht="14.25" customHeight="1" x14ac:dyDescent="0.25">
      <c r="A55" s="192"/>
      <c r="B55" s="184" t="s">
        <v>54</v>
      </c>
      <c r="C55" s="185"/>
      <c r="D55" s="177"/>
      <c r="E55" s="180"/>
      <c r="F55" s="177"/>
    </row>
    <row r="56" spans="1:6" ht="14.25" customHeight="1" x14ac:dyDescent="0.25">
      <c r="A56" s="192"/>
      <c r="B56" s="184" t="s">
        <v>55</v>
      </c>
      <c r="C56" s="185"/>
      <c r="D56" s="177"/>
      <c r="E56" s="180"/>
      <c r="F56" s="177"/>
    </row>
    <row r="57" spans="1:6" ht="15.75" thickBot="1" x14ac:dyDescent="0.3">
      <c r="A57" s="193"/>
      <c r="B57" s="158"/>
      <c r="C57" s="160"/>
      <c r="D57" s="178"/>
      <c r="E57" s="181"/>
      <c r="F57" s="178"/>
    </row>
    <row r="58" spans="1:6" x14ac:dyDescent="0.25">
      <c r="A58" s="2"/>
      <c r="B58" s="2"/>
      <c r="C58" s="2"/>
      <c r="D58" s="2"/>
      <c r="E58" s="2"/>
      <c r="F58" s="2"/>
    </row>
    <row r="60" spans="1:6" ht="15.75" thickBot="1" x14ac:dyDescent="0.3">
      <c r="A60" s="6"/>
    </row>
    <row r="61" spans="1:6" ht="90" x14ac:dyDescent="0.25">
      <c r="A61" s="188"/>
      <c r="B61" s="22" t="s">
        <v>56</v>
      </c>
      <c r="C61" s="176" t="s">
        <v>38</v>
      </c>
      <c r="D61" s="179" t="s">
        <v>39</v>
      </c>
      <c r="E61" s="176"/>
    </row>
    <row r="62" spans="1:6" x14ac:dyDescent="0.25">
      <c r="A62" s="189"/>
      <c r="B62" s="24"/>
      <c r="C62" s="177"/>
      <c r="D62" s="180"/>
      <c r="E62" s="177"/>
    </row>
    <row r="63" spans="1:6" x14ac:dyDescent="0.25">
      <c r="A63" s="189"/>
      <c r="B63" s="19" t="s">
        <v>5</v>
      </c>
      <c r="C63" s="177"/>
      <c r="D63" s="180"/>
      <c r="E63" s="177"/>
    </row>
    <row r="64" spans="1:6" ht="16.5" x14ac:dyDescent="0.25">
      <c r="A64" s="189"/>
      <c r="B64" s="20" t="s">
        <v>57</v>
      </c>
      <c r="C64" s="177"/>
      <c r="D64" s="180"/>
      <c r="E64" s="177"/>
    </row>
    <row r="65" spans="1:5" ht="31.5" x14ac:dyDescent="0.25">
      <c r="A65" s="189"/>
      <c r="B65" s="20" t="s">
        <v>58</v>
      </c>
      <c r="C65" s="177"/>
      <c r="D65" s="180"/>
      <c r="E65" s="177"/>
    </row>
    <row r="66" spans="1:5" ht="31.5" x14ac:dyDescent="0.25">
      <c r="A66" s="189"/>
      <c r="B66" s="20" t="s">
        <v>59</v>
      </c>
      <c r="C66" s="177"/>
      <c r="D66" s="180"/>
      <c r="E66" s="177"/>
    </row>
    <row r="67" spans="1:5" ht="16.5" x14ac:dyDescent="0.25">
      <c r="A67" s="189"/>
      <c r="B67" s="20" t="s">
        <v>55</v>
      </c>
      <c r="C67" s="177"/>
      <c r="D67" s="180"/>
      <c r="E67" s="177"/>
    </row>
    <row r="68" spans="1:5" x14ac:dyDescent="0.25">
      <c r="A68" s="189"/>
      <c r="B68" s="24"/>
      <c r="C68" s="177"/>
      <c r="D68" s="180"/>
      <c r="E68" s="177"/>
    </row>
    <row r="69" spans="1:5" ht="76.5" x14ac:dyDescent="0.25">
      <c r="A69" s="189"/>
      <c r="B69" s="3" t="s">
        <v>60</v>
      </c>
      <c r="C69" s="177"/>
      <c r="D69" s="180"/>
      <c r="E69" s="177"/>
    </row>
    <row r="70" spans="1:5" ht="15.75" thickBot="1" x14ac:dyDescent="0.3">
      <c r="A70" s="189"/>
      <c r="B70" s="21"/>
      <c r="C70" s="178"/>
      <c r="D70" s="181"/>
      <c r="E70" s="178"/>
    </row>
    <row r="71" spans="1:5" ht="105" x14ac:dyDescent="0.25">
      <c r="A71" s="189"/>
      <c r="B71" s="19" t="s">
        <v>61</v>
      </c>
      <c r="C71" s="176" t="s">
        <v>38</v>
      </c>
      <c r="D71" s="179" t="s">
        <v>39</v>
      </c>
      <c r="E71" s="176"/>
    </row>
    <row r="72" spans="1:5" x14ac:dyDescent="0.25">
      <c r="A72" s="189"/>
      <c r="B72" s="24"/>
      <c r="C72" s="177"/>
      <c r="D72" s="180"/>
      <c r="E72" s="177"/>
    </row>
    <row r="73" spans="1:5" ht="75" x14ac:dyDescent="0.25">
      <c r="A73" s="189"/>
      <c r="B73" s="19" t="s">
        <v>62</v>
      </c>
      <c r="C73" s="177"/>
      <c r="D73" s="180"/>
      <c r="E73" s="177"/>
    </row>
    <row r="74" spans="1:5" x14ac:dyDescent="0.25">
      <c r="A74" s="189"/>
      <c r="B74" s="24"/>
      <c r="C74" s="177"/>
      <c r="D74" s="180"/>
      <c r="E74" s="177"/>
    </row>
    <row r="75" spans="1:5" x14ac:dyDescent="0.25">
      <c r="A75" s="189"/>
      <c r="B75" s="19" t="s">
        <v>5</v>
      </c>
      <c r="C75" s="177"/>
      <c r="D75" s="180"/>
      <c r="E75" s="177"/>
    </row>
    <row r="76" spans="1:5" ht="31.5" x14ac:dyDescent="0.25">
      <c r="A76" s="189"/>
      <c r="B76" s="20" t="s">
        <v>63</v>
      </c>
      <c r="C76" s="177"/>
      <c r="D76" s="180"/>
      <c r="E76" s="177"/>
    </row>
    <row r="77" spans="1:5" ht="61.5" x14ac:dyDescent="0.25">
      <c r="A77" s="189"/>
      <c r="B77" s="20" t="s">
        <v>64</v>
      </c>
      <c r="C77" s="177"/>
      <c r="D77" s="180"/>
      <c r="E77" s="177"/>
    </row>
    <row r="78" spans="1:5" ht="15.75" thickBot="1" x14ac:dyDescent="0.3">
      <c r="A78" s="190"/>
      <c r="B78" s="21"/>
      <c r="C78" s="178"/>
      <c r="D78" s="181"/>
      <c r="E78" s="178"/>
    </row>
    <row r="79" spans="1:5" ht="60.75" thickBot="1" x14ac:dyDescent="0.3">
      <c r="A79" s="4" t="s">
        <v>34</v>
      </c>
      <c r="B79" s="25" t="s">
        <v>15</v>
      </c>
      <c r="C79" s="25" t="s">
        <v>35</v>
      </c>
      <c r="D79" s="5" t="s">
        <v>4</v>
      </c>
      <c r="E79" s="25" t="s">
        <v>12</v>
      </c>
    </row>
    <row r="80" spans="1:5" ht="135" x14ac:dyDescent="0.25">
      <c r="A80" s="194" t="s">
        <v>65</v>
      </c>
      <c r="B80" s="7" t="s">
        <v>66</v>
      </c>
      <c r="C80" s="176" t="s">
        <v>38</v>
      </c>
      <c r="D80" s="179" t="s">
        <v>39</v>
      </c>
      <c r="E80" s="176"/>
    </row>
    <row r="81" spans="1:5" x14ac:dyDescent="0.25">
      <c r="A81" s="195"/>
      <c r="B81" s="8"/>
      <c r="C81" s="177"/>
      <c r="D81" s="180"/>
      <c r="E81" s="177"/>
    </row>
    <row r="82" spans="1:5" ht="61.5" x14ac:dyDescent="0.25">
      <c r="A82" s="195"/>
      <c r="B82" s="9" t="s">
        <v>67</v>
      </c>
      <c r="C82" s="177"/>
      <c r="D82" s="180"/>
      <c r="E82" s="177"/>
    </row>
    <row r="83" spans="1:5" ht="47.25" thickBot="1" x14ac:dyDescent="0.3">
      <c r="A83" s="195"/>
      <c r="B83" s="10" t="s">
        <v>68</v>
      </c>
      <c r="C83" s="178"/>
      <c r="D83" s="181"/>
      <c r="E83" s="178"/>
    </row>
    <row r="84" spans="1:5" ht="120" x14ac:dyDescent="0.25">
      <c r="A84" s="195"/>
      <c r="B84" s="19" t="s">
        <v>69</v>
      </c>
      <c r="C84" s="176" t="s">
        <v>38</v>
      </c>
      <c r="D84" s="179" t="s">
        <v>39</v>
      </c>
      <c r="E84" s="176"/>
    </row>
    <row r="85" spans="1:5" x14ac:dyDescent="0.25">
      <c r="A85" s="195"/>
      <c r="B85" s="24"/>
      <c r="C85" s="177"/>
      <c r="D85" s="180"/>
      <c r="E85" s="177"/>
    </row>
    <row r="86" spans="1:5" x14ac:dyDescent="0.25">
      <c r="A86" s="195"/>
      <c r="B86" s="19" t="s">
        <v>5</v>
      </c>
      <c r="C86" s="177"/>
      <c r="D86" s="180"/>
      <c r="E86" s="177"/>
    </row>
    <row r="87" spans="1:5" ht="31.5" x14ac:dyDescent="0.25">
      <c r="A87" s="195"/>
      <c r="B87" s="20" t="s">
        <v>70</v>
      </c>
      <c r="C87" s="177"/>
      <c r="D87" s="180"/>
      <c r="E87" s="177"/>
    </row>
    <row r="88" spans="1:5" ht="61.5" x14ac:dyDescent="0.25">
      <c r="A88" s="195"/>
      <c r="B88" s="20" t="s">
        <v>71</v>
      </c>
      <c r="C88" s="177"/>
      <c r="D88" s="180"/>
      <c r="E88" s="177"/>
    </row>
    <row r="89" spans="1:5" ht="15.75" thickBot="1" x14ac:dyDescent="0.3">
      <c r="A89" s="195"/>
      <c r="B89" s="21"/>
      <c r="C89" s="178"/>
      <c r="D89" s="181"/>
      <c r="E89" s="178"/>
    </row>
    <row r="90" spans="1:5" ht="165" x14ac:dyDescent="0.25">
      <c r="A90" s="195"/>
      <c r="B90" s="19" t="s">
        <v>72</v>
      </c>
      <c r="C90" s="176" t="s">
        <v>38</v>
      </c>
      <c r="D90" s="179" t="s">
        <v>39</v>
      </c>
      <c r="E90" s="176"/>
    </row>
    <row r="91" spans="1:5" x14ac:dyDescent="0.25">
      <c r="A91" s="195"/>
      <c r="B91" s="24"/>
      <c r="C91" s="177"/>
      <c r="D91" s="180"/>
      <c r="E91" s="177"/>
    </row>
    <row r="92" spans="1:5" x14ac:dyDescent="0.25">
      <c r="A92" s="195"/>
      <c r="B92" s="19" t="s">
        <v>5</v>
      </c>
      <c r="C92" s="177"/>
      <c r="D92" s="180"/>
      <c r="E92" s="177"/>
    </row>
    <row r="93" spans="1:5" ht="16.5" x14ac:dyDescent="0.25">
      <c r="A93" s="195"/>
      <c r="B93" s="20" t="s">
        <v>73</v>
      </c>
      <c r="C93" s="177"/>
      <c r="D93" s="180"/>
      <c r="E93" s="177"/>
    </row>
    <row r="94" spans="1:5" ht="45" x14ac:dyDescent="0.25">
      <c r="A94" s="195"/>
      <c r="B94" s="19" t="s">
        <v>74</v>
      </c>
      <c r="C94" s="177"/>
      <c r="D94" s="180"/>
      <c r="E94" s="177"/>
    </row>
    <row r="95" spans="1:5" x14ac:dyDescent="0.25">
      <c r="A95" s="195"/>
      <c r="B95" s="11"/>
      <c r="C95" s="177"/>
      <c r="D95" s="180"/>
      <c r="E95" s="177"/>
    </row>
    <row r="96" spans="1:5" ht="31.5" x14ac:dyDescent="0.25">
      <c r="A96" s="195"/>
      <c r="B96" s="20" t="s">
        <v>75</v>
      </c>
      <c r="C96" s="177"/>
      <c r="D96" s="180"/>
      <c r="E96" s="177"/>
    </row>
    <row r="97" spans="1:5" ht="45" x14ac:dyDescent="0.25">
      <c r="A97" s="195"/>
      <c r="B97" s="19" t="s">
        <v>76</v>
      </c>
      <c r="C97" s="177"/>
      <c r="D97" s="180"/>
      <c r="E97" s="177"/>
    </row>
    <row r="98" spans="1:5" x14ac:dyDescent="0.25">
      <c r="A98" s="195"/>
      <c r="B98" s="12"/>
      <c r="C98" s="177"/>
      <c r="D98" s="180"/>
      <c r="E98" s="177"/>
    </row>
    <row r="99" spans="1:5" ht="16.5" x14ac:dyDescent="0.25">
      <c r="A99" s="195"/>
      <c r="B99" s="20" t="s">
        <v>77</v>
      </c>
      <c r="C99" s="177"/>
      <c r="D99" s="180"/>
      <c r="E99" s="177"/>
    </row>
    <row r="100" spans="1:5" ht="15.75" thickBot="1" x14ac:dyDescent="0.3">
      <c r="A100" s="195"/>
      <c r="B100" s="21" t="s">
        <v>78</v>
      </c>
      <c r="C100" s="178"/>
      <c r="D100" s="181"/>
      <c r="E100" s="178"/>
    </row>
    <row r="101" spans="1:5" ht="75" x14ac:dyDescent="0.25">
      <c r="A101" s="195"/>
      <c r="B101" s="19" t="s">
        <v>79</v>
      </c>
      <c r="C101" s="176" t="s">
        <v>38</v>
      </c>
      <c r="D101" s="179" t="s">
        <v>39</v>
      </c>
      <c r="E101" s="176"/>
    </row>
    <row r="102" spans="1:5" x14ac:dyDescent="0.25">
      <c r="A102" s="195"/>
      <c r="B102" s="24"/>
      <c r="C102" s="177"/>
      <c r="D102" s="180"/>
      <c r="E102" s="177"/>
    </row>
    <row r="103" spans="1:5" x14ac:dyDescent="0.25">
      <c r="A103" s="195"/>
      <c r="B103" s="19" t="s">
        <v>5</v>
      </c>
      <c r="C103" s="177"/>
      <c r="D103" s="180"/>
      <c r="E103" s="177"/>
    </row>
    <row r="104" spans="1:5" ht="61.5" x14ac:dyDescent="0.25">
      <c r="A104" s="195"/>
      <c r="B104" s="20" t="s">
        <v>80</v>
      </c>
      <c r="C104" s="177"/>
      <c r="D104" s="180"/>
      <c r="E104" s="177"/>
    </row>
    <row r="105" spans="1:5" ht="61.5" x14ac:dyDescent="0.25">
      <c r="A105" s="195"/>
      <c r="B105" s="20" t="s">
        <v>81</v>
      </c>
      <c r="C105" s="177"/>
      <c r="D105" s="180"/>
      <c r="E105" s="177"/>
    </row>
    <row r="106" spans="1:5" ht="46.5" x14ac:dyDescent="0.25">
      <c r="A106" s="195"/>
      <c r="B106" s="20" t="s">
        <v>82</v>
      </c>
      <c r="C106" s="177"/>
      <c r="D106" s="180"/>
      <c r="E106" s="177"/>
    </row>
    <row r="107" spans="1:5" ht="91.5" x14ac:dyDescent="0.25">
      <c r="A107" s="195"/>
      <c r="B107" s="20" t="s">
        <v>83</v>
      </c>
      <c r="C107" s="177"/>
      <c r="D107" s="180"/>
      <c r="E107" s="177"/>
    </row>
    <row r="108" spans="1:5" ht="61.5" x14ac:dyDescent="0.25">
      <c r="A108" s="195"/>
      <c r="B108" s="20" t="s">
        <v>84</v>
      </c>
      <c r="C108" s="177"/>
      <c r="D108" s="180"/>
      <c r="E108" s="177"/>
    </row>
    <row r="109" spans="1:5" ht="15.75" thickBot="1" x14ac:dyDescent="0.3">
      <c r="A109" s="195"/>
      <c r="B109" s="21"/>
      <c r="C109" s="178"/>
      <c r="D109" s="181"/>
      <c r="E109" s="178"/>
    </row>
    <row r="110" spans="1:5" ht="75" x14ac:dyDescent="0.25">
      <c r="A110" s="195"/>
      <c r="B110" s="19" t="s">
        <v>85</v>
      </c>
      <c r="C110" s="176" t="s">
        <v>38</v>
      </c>
      <c r="D110" s="179" t="s">
        <v>39</v>
      </c>
      <c r="E110" s="176"/>
    </row>
    <row r="111" spans="1:5" x14ac:dyDescent="0.25">
      <c r="A111" s="195"/>
      <c r="B111" s="24"/>
      <c r="C111" s="177"/>
      <c r="D111" s="180"/>
      <c r="E111" s="177"/>
    </row>
    <row r="112" spans="1:5" ht="75" x14ac:dyDescent="0.25">
      <c r="A112" s="195"/>
      <c r="B112" s="19" t="s">
        <v>86</v>
      </c>
      <c r="C112" s="177"/>
      <c r="D112" s="180"/>
      <c r="E112" s="177"/>
    </row>
    <row r="113" spans="1:5" x14ac:dyDescent="0.25">
      <c r="A113" s="195"/>
      <c r="B113" s="24"/>
      <c r="C113" s="177"/>
      <c r="D113" s="180"/>
      <c r="E113" s="177"/>
    </row>
    <row r="114" spans="1:5" x14ac:dyDescent="0.25">
      <c r="A114" s="195"/>
      <c r="B114" s="19" t="s">
        <v>5</v>
      </c>
      <c r="C114" s="177"/>
      <c r="D114" s="180"/>
      <c r="E114" s="177"/>
    </row>
    <row r="115" spans="1:5" ht="45" x14ac:dyDescent="0.25">
      <c r="A115" s="195"/>
      <c r="B115" s="23" t="s">
        <v>87</v>
      </c>
      <c r="C115" s="177"/>
      <c r="D115" s="180"/>
      <c r="E115" s="177"/>
    </row>
    <row r="116" spans="1:5" ht="30" x14ac:dyDescent="0.25">
      <c r="A116" s="195"/>
      <c r="B116" s="23" t="s">
        <v>88</v>
      </c>
      <c r="C116" s="177"/>
      <c r="D116" s="180"/>
      <c r="E116" s="177"/>
    </row>
    <row r="117" spans="1:5" ht="45" x14ac:dyDescent="0.25">
      <c r="A117" s="195"/>
      <c r="B117" s="23" t="s">
        <v>89</v>
      </c>
      <c r="C117" s="177"/>
      <c r="D117" s="180"/>
      <c r="E117" s="177"/>
    </row>
    <row r="118" spans="1:5" ht="30" x14ac:dyDescent="0.25">
      <c r="A118" s="195"/>
      <c r="B118" s="23" t="s">
        <v>90</v>
      </c>
      <c r="C118" s="177"/>
      <c r="D118" s="180"/>
      <c r="E118" s="177"/>
    </row>
    <row r="119" spans="1:5" x14ac:dyDescent="0.25">
      <c r="A119" s="195"/>
      <c r="B119" s="23" t="s">
        <v>91</v>
      </c>
      <c r="C119" s="177"/>
      <c r="D119" s="180"/>
      <c r="E119" s="177"/>
    </row>
    <row r="120" spans="1:5" ht="30" x14ac:dyDescent="0.25">
      <c r="A120" s="195"/>
      <c r="B120" s="23" t="s">
        <v>92</v>
      </c>
      <c r="C120" s="177"/>
      <c r="D120" s="180"/>
      <c r="E120" s="177"/>
    </row>
    <row r="121" spans="1:5" x14ac:dyDescent="0.25">
      <c r="A121" s="195"/>
      <c r="B121" s="23" t="s">
        <v>93</v>
      </c>
      <c r="C121" s="177"/>
      <c r="D121" s="180"/>
      <c r="E121" s="177"/>
    </row>
    <row r="122" spans="1:5" ht="15.75" thickBot="1" x14ac:dyDescent="0.3">
      <c r="A122" s="195"/>
      <c r="B122" s="21"/>
      <c r="C122" s="178"/>
      <c r="D122" s="181"/>
      <c r="E122" s="178"/>
    </row>
    <row r="123" spans="1:5" ht="75" x14ac:dyDescent="0.25">
      <c r="A123" s="195"/>
      <c r="B123" s="19" t="s">
        <v>94</v>
      </c>
      <c r="C123" s="176" t="s">
        <v>38</v>
      </c>
      <c r="D123" s="179" t="s">
        <v>39</v>
      </c>
      <c r="E123" s="176"/>
    </row>
    <row r="124" spans="1:5" x14ac:dyDescent="0.25">
      <c r="A124" s="195"/>
      <c r="B124" s="24"/>
      <c r="C124" s="177"/>
      <c r="D124" s="180"/>
      <c r="E124" s="177"/>
    </row>
    <row r="125" spans="1:5" ht="30" x14ac:dyDescent="0.25">
      <c r="A125" s="195"/>
      <c r="B125" s="19" t="s">
        <v>7</v>
      </c>
      <c r="C125" s="177"/>
      <c r="D125" s="180"/>
      <c r="E125" s="177"/>
    </row>
    <row r="126" spans="1:5" ht="31.5" x14ac:dyDescent="0.25">
      <c r="A126" s="195"/>
      <c r="B126" s="20" t="s">
        <v>95</v>
      </c>
      <c r="C126" s="177"/>
      <c r="D126" s="180"/>
      <c r="E126" s="177"/>
    </row>
    <row r="127" spans="1:5" ht="31.5" x14ac:dyDescent="0.25">
      <c r="A127" s="195"/>
      <c r="B127" s="20" t="s">
        <v>96</v>
      </c>
      <c r="C127" s="177"/>
      <c r="D127" s="180"/>
      <c r="E127" s="177"/>
    </row>
    <row r="128" spans="1:5" ht="16.5" x14ac:dyDescent="0.25">
      <c r="A128" s="195"/>
      <c r="B128" s="20" t="s">
        <v>97</v>
      </c>
      <c r="C128" s="177"/>
      <c r="D128" s="180"/>
      <c r="E128" s="177"/>
    </row>
    <row r="129" spans="1:5" ht="46.5" x14ac:dyDescent="0.25">
      <c r="A129" s="195"/>
      <c r="B129" s="20" t="s">
        <v>98</v>
      </c>
      <c r="C129" s="177"/>
      <c r="D129" s="180"/>
      <c r="E129" s="177"/>
    </row>
    <row r="130" spans="1:5" x14ac:dyDescent="0.25">
      <c r="A130" s="195"/>
      <c r="B130" s="24"/>
      <c r="C130" s="177"/>
      <c r="D130" s="180"/>
      <c r="E130" s="177"/>
    </row>
    <row r="131" spans="1:5" ht="60" x14ac:dyDescent="0.25">
      <c r="A131" s="195"/>
      <c r="B131" s="19" t="s">
        <v>99</v>
      </c>
      <c r="C131" s="177"/>
      <c r="D131" s="180"/>
      <c r="E131" s="177"/>
    </row>
    <row r="132" spans="1:5" ht="61.5" x14ac:dyDescent="0.25">
      <c r="A132" s="195"/>
      <c r="B132" s="20" t="s">
        <v>100</v>
      </c>
      <c r="C132" s="177"/>
      <c r="D132" s="180"/>
      <c r="E132" s="177"/>
    </row>
    <row r="133" spans="1:5" ht="46.5" x14ac:dyDescent="0.25">
      <c r="A133" s="195"/>
      <c r="B133" s="20" t="s">
        <v>101</v>
      </c>
      <c r="C133" s="177"/>
      <c r="D133" s="180"/>
      <c r="E133" s="177"/>
    </row>
    <row r="134" spans="1:5" ht="46.5" x14ac:dyDescent="0.25">
      <c r="A134" s="195"/>
      <c r="B134" s="20" t="s">
        <v>102</v>
      </c>
      <c r="C134" s="177"/>
      <c r="D134" s="180"/>
      <c r="E134" s="177"/>
    </row>
    <row r="135" spans="1:5" x14ac:dyDescent="0.25">
      <c r="A135" s="195"/>
      <c r="B135" s="24"/>
      <c r="C135" s="177"/>
      <c r="D135" s="180"/>
      <c r="E135" s="177"/>
    </row>
    <row r="136" spans="1:5" ht="75" x14ac:dyDescent="0.25">
      <c r="A136" s="195"/>
      <c r="B136" s="19" t="s">
        <v>103</v>
      </c>
      <c r="C136" s="177"/>
      <c r="D136" s="180"/>
      <c r="E136" s="177"/>
    </row>
    <row r="137" spans="1:5" ht="30" x14ac:dyDescent="0.25">
      <c r="A137" s="195"/>
      <c r="B137" s="19" t="s">
        <v>104</v>
      </c>
      <c r="C137" s="177"/>
      <c r="D137" s="180"/>
      <c r="E137" s="177"/>
    </row>
    <row r="138" spans="1:5" ht="49.5" x14ac:dyDescent="0.25">
      <c r="A138" s="195"/>
      <c r="B138" s="19" t="s">
        <v>105</v>
      </c>
      <c r="C138" s="177"/>
      <c r="D138" s="180"/>
      <c r="E138" s="177"/>
    </row>
    <row r="139" spans="1:5" ht="49.5" x14ac:dyDescent="0.25">
      <c r="A139" s="195"/>
      <c r="B139" s="19" t="s">
        <v>106</v>
      </c>
      <c r="C139" s="177"/>
      <c r="D139" s="180"/>
      <c r="E139" s="177"/>
    </row>
    <row r="140" spans="1:5" ht="34.5" x14ac:dyDescent="0.25">
      <c r="A140" s="195"/>
      <c r="B140" s="19" t="s">
        <v>107</v>
      </c>
      <c r="C140" s="177"/>
      <c r="D140" s="180"/>
      <c r="E140" s="177"/>
    </row>
    <row r="141" spans="1:5" ht="34.5" x14ac:dyDescent="0.25">
      <c r="A141" s="195"/>
      <c r="B141" s="19" t="s">
        <v>108</v>
      </c>
      <c r="C141" s="177"/>
      <c r="D141" s="180"/>
      <c r="E141" s="177"/>
    </row>
    <row r="142" spans="1:5" ht="15.75" thickBot="1" x14ac:dyDescent="0.3">
      <c r="A142" s="196"/>
      <c r="B142" s="21"/>
      <c r="C142" s="178"/>
      <c r="D142" s="181"/>
      <c r="E142" s="178"/>
    </row>
    <row r="144" spans="1:5" ht="15.75" thickBot="1" x14ac:dyDescent="0.3">
      <c r="A144" s="6"/>
    </row>
    <row r="145" spans="1:5" ht="75" x14ac:dyDescent="0.25">
      <c r="A145" s="200"/>
      <c r="B145" s="22" t="s">
        <v>109</v>
      </c>
      <c r="C145" s="176" t="s">
        <v>38</v>
      </c>
      <c r="D145" s="179" t="s">
        <v>39</v>
      </c>
      <c r="E145" s="176"/>
    </row>
    <row r="146" spans="1:5" x14ac:dyDescent="0.25">
      <c r="A146" s="201"/>
      <c r="B146" s="24"/>
      <c r="C146" s="177"/>
      <c r="D146" s="180"/>
      <c r="E146" s="177"/>
    </row>
    <row r="147" spans="1:5" x14ac:dyDescent="0.25">
      <c r="A147" s="201"/>
      <c r="B147" s="19" t="s">
        <v>5</v>
      </c>
      <c r="C147" s="177"/>
      <c r="D147" s="180"/>
      <c r="E147" s="177"/>
    </row>
    <row r="148" spans="1:5" ht="76.5" x14ac:dyDescent="0.25">
      <c r="A148" s="201"/>
      <c r="B148" s="20" t="s">
        <v>110</v>
      </c>
      <c r="C148" s="177"/>
      <c r="D148" s="180"/>
      <c r="E148" s="177"/>
    </row>
    <row r="149" spans="1:5" ht="121.5" x14ac:dyDescent="0.25">
      <c r="A149" s="201"/>
      <c r="B149" s="20" t="s">
        <v>111</v>
      </c>
      <c r="C149" s="177"/>
      <c r="D149" s="180"/>
      <c r="E149" s="177"/>
    </row>
    <row r="150" spans="1:5" ht="61.5" x14ac:dyDescent="0.25">
      <c r="A150" s="201"/>
      <c r="B150" s="20" t="s">
        <v>112</v>
      </c>
      <c r="C150" s="177"/>
      <c r="D150" s="180"/>
      <c r="E150" s="177"/>
    </row>
    <row r="151" spans="1:5" ht="46.5" x14ac:dyDescent="0.25">
      <c r="A151" s="201"/>
      <c r="B151" s="20" t="s">
        <v>113</v>
      </c>
      <c r="C151" s="177"/>
      <c r="D151" s="180"/>
      <c r="E151" s="177"/>
    </row>
    <row r="152" spans="1:5" ht="15.75" thickBot="1" x14ac:dyDescent="0.3">
      <c r="A152" s="201"/>
      <c r="B152" s="21"/>
      <c r="C152" s="178"/>
      <c r="D152" s="181"/>
      <c r="E152" s="178"/>
    </row>
    <row r="153" spans="1:5" ht="120" x14ac:dyDescent="0.25">
      <c r="A153" s="201"/>
      <c r="B153" s="19" t="s">
        <v>114</v>
      </c>
      <c r="C153" s="176" t="s">
        <v>38</v>
      </c>
      <c r="D153" s="179" t="s">
        <v>39</v>
      </c>
      <c r="E153" s="176"/>
    </row>
    <row r="154" spans="1:5" x14ac:dyDescent="0.25">
      <c r="A154" s="201"/>
      <c r="B154" s="19"/>
      <c r="C154" s="177"/>
      <c r="D154" s="180"/>
      <c r="E154" s="177"/>
    </row>
    <row r="155" spans="1:5" ht="105" x14ac:dyDescent="0.25">
      <c r="A155" s="201"/>
      <c r="B155" s="19" t="s">
        <v>6</v>
      </c>
      <c r="C155" s="177"/>
      <c r="D155" s="180"/>
      <c r="E155" s="177"/>
    </row>
    <row r="156" spans="1:5" ht="15.75" thickBot="1" x14ac:dyDescent="0.3">
      <c r="A156" s="201"/>
      <c r="B156" s="21"/>
      <c r="C156" s="178"/>
      <c r="D156" s="181"/>
      <c r="E156" s="178"/>
    </row>
    <row r="157" spans="1:5" ht="75" x14ac:dyDescent="0.25">
      <c r="A157" s="201"/>
      <c r="B157" s="19" t="s">
        <v>115</v>
      </c>
      <c r="C157" s="176" t="s">
        <v>38</v>
      </c>
      <c r="D157" s="179" t="s">
        <v>39</v>
      </c>
      <c r="E157" s="176"/>
    </row>
    <row r="158" spans="1:5" x14ac:dyDescent="0.25">
      <c r="A158" s="201"/>
      <c r="B158" s="19"/>
      <c r="C158" s="177"/>
      <c r="D158" s="180"/>
      <c r="E158" s="177"/>
    </row>
    <row r="159" spans="1:5" x14ac:dyDescent="0.25">
      <c r="A159" s="201"/>
      <c r="B159" s="19" t="s">
        <v>5</v>
      </c>
      <c r="C159" s="177"/>
      <c r="D159" s="180"/>
      <c r="E159" s="177"/>
    </row>
    <row r="160" spans="1:5" ht="31.5" x14ac:dyDescent="0.25">
      <c r="A160" s="201"/>
      <c r="B160" s="20" t="s">
        <v>116</v>
      </c>
      <c r="C160" s="177"/>
      <c r="D160" s="180"/>
      <c r="E160" s="177"/>
    </row>
    <row r="161" spans="1:5" ht="61.5" x14ac:dyDescent="0.25">
      <c r="A161" s="201"/>
      <c r="B161" s="20" t="s">
        <v>117</v>
      </c>
      <c r="C161" s="177"/>
      <c r="D161" s="180"/>
      <c r="E161" s="177"/>
    </row>
    <row r="162" spans="1:5" ht="46.5" x14ac:dyDescent="0.25">
      <c r="A162" s="201"/>
      <c r="B162" s="20" t="s">
        <v>118</v>
      </c>
      <c r="C162" s="177"/>
      <c r="D162" s="180"/>
      <c r="E162" s="177"/>
    </row>
    <row r="163" spans="1:5" ht="16.5" x14ac:dyDescent="0.25">
      <c r="A163" s="201"/>
      <c r="B163" s="20" t="s">
        <v>119</v>
      </c>
      <c r="C163" s="177"/>
      <c r="D163" s="180"/>
      <c r="E163" s="177"/>
    </row>
    <row r="164" spans="1:5" ht="46.5" x14ac:dyDescent="0.25">
      <c r="A164" s="201"/>
      <c r="B164" s="20" t="s">
        <v>120</v>
      </c>
      <c r="C164" s="177"/>
      <c r="D164" s="180"/>
      <c r="E164" s="177"/>
    </row>
    <row r="165" spans="1:5" ht="15.75" thickBot="1" x14ac:dyDescent="0.3">
      <c r="A165" s="201"/>
      <c r="B165" s="21"/>
      <c r="C165" s="178"/>
      <c r="D165" s="181"/>
      <c r="E165" s="178"/>
    </row>
    <row r="166" spans="1:5" ht="120" x14ac:dyDescent="0.25">
      <c r="A166" s="201"/>
      <c r="B166" s="19" t="s">
        <v>121</v>
      </c>
      <c r="C166" s="176" t="s">
        <v>38</v>
      </c>
      <c r="D166" s="179" t="s">
        <v>39</v>
      </c>
      <c r="E166" s="176"/>
    </row>
    <row r="167" spans="1:5" x14ac:dyDescent="0.25">
      <c r="A167" s="201"/>
      <c r="B167" s="19"/>
      <c r="C167" s="177"/>
      <c r="D167" s="180"/>
      <c r="E167" s="177"/>
    </row>
    <row r="168" spans="1:5" ht="46.5" x14ac:dyDescent="0.25">
      <c r="A168" s="201"/>
      <c r="B168" s="20" t="s">
        <v>122</v>
      </c>
      <c r="C168" s="177"/>
      <c r="D168" s="180"/>
      <c r="E168" s="177"/>
    </row>
    <row r="169" spans="1:5" ht="46.5" x14ac:dyDescent="0.25">
      <c r="A169" s="201"/>
      <c r="B169" s="20" t="s">
        <v>123</v>
      </c>
      <c r="C169" s="177"/>
      <c r="D169" s="180"/>
      <c r="E169" s="177"/>
    </row>
    <row r="170" spans="1:5" x14ac:dyDescent="0.25">
      <c r="A170" s="201"/>
      <c r="B170" s="19"/>
      <c r="C170" s="177"/>
      <c r="D170" s="180"/>
      <c r="E170" s="177"/>
    </row>
    <row r="171" spans="1:5" ht="60" x14ac:dyDescent="0.25">
      <c r="A171" s="201"/>
      <c r="B171" s="19" t="s">
        <v>124</v>
      </c>
      <c r="C171" s="177"/>
      <c r="D171" s="180"/>
      <c r="E171" s="177"/>
    </row>
    <row r="172" spans="1:5" ht="30" x14ac:dyDescent="0.25">
      <c r="A172" s="201"/>
      <c r="B172" s="19" t="s">
        <v>125</v>
      </c>
      <c r="C172" s="177"/>
      <c r="D172" s="180"/>
      <c r="E172" s="177"/>
    </row>
    <row r="173" spans="1:5" ht="45" x14ac:dyDescent="0.25">
      <c r="A173" s="201"/>
      <c r="B173" s="19" t="s">
        <v>126</v>
      </c>
      <c r="C173" s="177"/>
      <c r="D173" s="180"/>
      <c r="E173" s="177"/>
    </row>
    <row r="174" spans="1:5" ht="45" x14ac:dyDescent="0.25">
      <c r="A174" s="201"/>
      <c r="B174" s="19" t="s">
        <v>127</v>
      </c>
      <c r="C174" s="177"/>
      <c r="D174" s="180"/>
      <c r="E174" s="177"/>
    </row>
    <row r="175" spans="1:5" ht="60" x14ac:dyDescent="0.25">
      <c r="A175" s="201"/>
      <c r="B175" s="19" t="s">
        <v>128</v>
      </c>
      <c r="C175" s="177"/>
      <c r="D175" s="180"/>
      <c r="E175" s="177"/>
    </row>
    <row r="176" spans="1:5" ht="15.75" thickBot="1" x14ac:dyDescent="0.3">
      <c r="A176" s="202"/>
      <c r="B176" s="21"/>
      <c r="C176" s="178"/>
      <c r="D176" s="181"/>
      <c r="E176" s="178"/>
    </row>
    <row r="178" spans="1:6" ht="15.75" thickBot="1" x14ac:dyDescent="0.3">
      <c r="A178" s="6"/>
    </row>
    <row r="179" spans="1:6" ht="60.75" thickBot="1" x14ac:dyDescent="0.3">
      <c r="A179" s="1" t="s">
        <v>34</v>
      </c>
      <c r="B179" s="174" t="s">
        <v>15</v>
      </c>
      <c r="C179" s="175"/>
      <c r="D179" s="18" t="s">
        <v>35</v>
      </c>
      <c r="E179" s="13" t="s">
        <v>4</v>
      </c>
      <c r="F179" s="18" t="s">
        <v>12</v>
      </c>
    </row>
    <row r="180" spans="1:6" ht="71.25" customHeight="1" x14ac:dyDescent="0.25">
      <c r="A180" s="197" t="s">
        <v>129</v>
      </c>
      <c r="B180" s="152" t="s">
        <v>130</v>
      </c>
      <c r="C180" s="154"/>
      <c r="D180" s="176" t="s">
        <v>38</v>
      </c>
      <c r="E180" s="179" t="s">
        <v>39</v>
      </c>
      <c r="F180" s="176"/>
    </row>
    <row r="181" spans="1:6" x14ac:dyDescent="0.25">
      <c r="A181" s="198"/>
      <c r="B181" s="155"/>
      <c r="C181" s="157"/>
      <c r="D181" s="177"/>
      <c r="E181" s="180"/>
      <c r="F181" s="177"/>
    </row>
    <row r="182" spans="1:6" ht="42.75" customHeight="1" x14ac:dyDescent="0.25">
      <c r="A182" s="198"/>
      <c r="B182" s="155" t="s">
        <v>131</v>
      </c>
      <c r="C182" s="157"/>
      <c r="D182" s="177"/>
      <c r="E182" s="180"/>
      <c r="F182" s="177"/>
    </row>
    <row r="183" spans="1:6" ht="15.75" thickBot="1" x14ac:dyDescent="0.3">
      <c r="A183" s="198"/>
      <c r="B183" s="158"/>
      <c r="C183" s="160"/>
      <c r="D183" s="178"/>
      <c r="E183" s="181"/>
      <c r="F183" s="178"/>
    </row>
    <row r="184" spans="1:6" ht="99.4" customHeight="1" x14ac:dyDescent="0.25">
      <c r="A184" s="198"/>
      <c r="B184" s="152" t="s">
        <v>132</v>
      </c>
      <c r="C184" s="154"/>
      <c r="D184" s="176" t="s">
        <v>38</v>
      </c>
      <c r="E184" s="179" t="s">
        <v>39</v>
      </c>
      <c r="F184" s="176"/>
    </row>
    <row r="185" spans="1:6" ht="15.75" thickBot="1" x14ac:dyDescent="0.3">
      <c r="A185" s="199"/>
      <c r="B185" s="158"/>
      <c r="C185" s="160"/>
      <c r="D185" s="178"/>
      <c r="E185" s="181"/>
      <c r="F185" s="178"/>
    </row>
    <row r="186" spans="1:6" ht="60.75" thickBot="1" x14ac:dyDescent="0.3">
      <c r="A186" s="4" t="s">
        <v>133</v>
      </c>
      <c r="B186" s="174" t="s">
        <v>15</v>
      </c>
      <c r="C186" s="175"/>
      <c r="D186" s="25" t="s">
        <v>35</v>
      </c>
      <c r="E186" s="5" t="s">
        <v>4</v>
      </c>
      <c r="F186" s="25" t="s">
        <v>12</v>
      </c>
    </row>
    <row r="187" spans="1:6" ht="114" customHeight="1" x14ac:dyDescent="0.25">
      <c r="A187" s="194" t="s">
        <v>134</v>
      </c>
      <c r="B187" s="203" t="s">
        <v>135</v>
      </c>
      <c r="C187" s="204"/>
      <c r="D187" s="176" t="s">
        <v>38</v>
      </c>
      <c r="E187" s="179" t="s">
        <v>39</v>
      </c>
      <c r="F187" s="176"/>
    </row>
    <row r="188" spans="1:6" x14ac:dyDescent="0.25">
      <c r="A188" s="195"/>
      <c r="B188" s="155"/>
      <c r="C188" s="157"/>
      <c r="D188" s="177"/>
      <c r="E188" s="180"/>
      <c r="F188" s="177"/>
    </row>
    <row r="189" spans="1:6" ht="14.25" customHeight="1" x14ac:dyDescent="0.25">
      <c r="A189" s="195"/>
      <c r="B189" s="155" t="s">
        <v>5</v>
      </c>
      <c r="C189" s="157"/>
      <c r="D189" s="177"/>
      <c r="E189" s="180"/>
      <c r="F189" s="177"/>
    </row>
    <row r="190" spans="1:6" ht="59.25" customHeight="1" x14ac:dyDescent="0.25">
      <c r="A190" s="195"/>
      <c r="B190" s="205" t="s">
        <v>136</v>
      </c>
      <c r="C190" s="206"/>
      <c r="D190" s="177"/>
      <c r="E190" s="180"/>
      <c r="F190" s="177"/>
    </row>
    <row r="191" spans="1:6" ht="15.75" thickBot="1" x14ac:dyDescent="0.3">
      <c r="A191" s="196"/>
      <c r="B191" s="158" t="s">
        <v>8</v>
      </c>
      <c r="C191" s="160"/>
      <c r="D191" s="178"/>
      <c r="E191" s="181"/>
      <c r="F191" s="178"/>
    </row>
    <row r="192" spans="1:6" ht="28.5" customHeight="1" thickBot="1" x14ac:dyDescent="0.3">
      <c r="A192" s="209" t="s">
        <v>137</v>
      </c>
      <c r="B192" s="210"/>
      <c r="C192" s="143"/>
      <c r="D192" s="144"/>
      <c r="E192" s="144"/>
      <c r="F192" s="145"/>
    </row>
    <row r="193" spans="1:6" ht="15.75" thickBot="1" x14ac:dyDescent="0.3">
      <c r="A193" s="209" t="s">
        <v>138</v>
      </c>
      <c r="B193" s="210"/>
      <c r="C193" s="143"/>
      <c r="D193" s="144"/>
      <c r="E193" s="144"/>
      <c r="F193" s="145"/>
    </row>
    <row r="194" spans="1:6" ht="15.75" thickBot="1" x14ac:dyDescent="0.3">
      <c r="A194" s="209" t="s">
        <v>9</v>
      </c>
      <c r="B194" s="210"/>
      <c r="C194" s="143"/>
      <c r="D194" s="144"/>
      <c r="E194" s="144"/>
      <c r="F194" s="145"/>
    </row>
    <row r="195" spans="1:6" ht="28.5" customHeight="1" thickBot="1" x14ac:dyDescent="0.3">
      <c r="A195" s="207" t="s">
        <v>10</v>
      </c>
      <c r="B195" s="208"/>
      <c r="C195" s="143"/>
      <c r="D195" s="144"/>
      <c r="E195" s="144"/>
      <c r="F195" s="145"/>
    </row>
    <row r="196" spans="1:6" ht="42.75" customHeight="1" thickBot="1" x14ac:dyDescent="0.3">
      <c r="A196" s="207" t="s">
        <v>11</v>
      </c>
      <c r="B196" s="208"/>
      <c r="C196" s="143"/>
      <c r="D196" s="144"/>
      <c r="E196" s="144"/>
      <c r="F196" s="145"/>
    </row>
    <row r="197" spans="1:6" ht="42.75" customHeight="1" thickBot="1" x14ac:dyDescent="0.3">
      <c r="A197" s="207" t="s">
        <v>139</v>
      </c>
      <c r="B197" s="208"/>
      <c r="C197" s="143"/>
      <c r="D197" s="144"/>
      <c r="E197" s="144"/>
      <c r="F197" s="145"/>
    </row>
  </sheetData>
  <mergeCells count="159">
    <mergeCell ref="A197:B197"/>
    <mergeCell ref="C197:F197"/>
    <mergeCell ref="A194:B194"/>
    <mergeCell ref="C194:F194"/>
    <mergeCell ref="A195:B195"/>
    <mergeCell ref="C195:F195"/>
    <mergeCell ref="A196:B196"/>
    <mergeCell ref="C196:F196"/>
    <mergeCell ref="D187:D191"/>
    <mergeCell ref="E187:E191"/>
    <mergeCell ref="F187:F191"/>
    <mergeCell ref="A192:B192"/>
    <mergeCell ref="C192:F192"/>
    <mergeCell ref="A193:B193"/>
    <mergeCell ref="C193:F193"/>
    <mergeCell ref="B186:C186"/>
    <mergeCell ref="A187:A191"/>
    <mergeCell ref="B187:C187"/>
    <mergeCell ref="B188:C188"/>
    <mergeCell ref="B189:C189"/>
    <mergeCell ref="B190:C190"/>
    <mergeCell ref="B191:C191"/>
    <mergeCell ref="D180:D183"/>
    <mergeCell ref="E180:E183"/>
    <mergeCell ref="B184:C185"/>
    <mergeCell ref="D184:D185"/>
    <mergeCell ref="E184:E185"/>
    <mergeCell ref="F184:F185"/>
    <mergeCell ref="B179:C179"/>
    <mergeCell ref="A180:A185"/>
    <mergeCell ref="B180:C180"/>
    <mergeCell ref="B181:C181"/>
    <mergeCell ref="B182:C182"/>
    <mergeCell ref="B183:C183"/>
    <mergeCell ref="D157:D165"/>
    <mergeCell ref="E157:E165"/>
    <mergeCell ref="C166:C176"/>
    <mergeCell ref="D166:D176"/>
    <mergeCell ref="E166:E176"/>
    <mergeCell ref="F180:F183"/>
    <mergeCell ref="A145:A176"/>
    <mergeCell ref="C145:C152"/>
    <mergeCell ref="D145:D152"/>
    <mergeCell ref="E145:E152"/>
    <mergeCell ref="C153:C156"/>
    <mergeCell ref="D153:D156"/>
    <mergeCell ref="E153:E156"/>
    <mergeCell ref="C157:C165"/>
    <mergeCell ref="C101:C109"/>
    <mergeCell ref="D101:D109"/>
    <mergeCell ref="E101:E109"/>
    <mergeCell ref="C110:C122"/>
    <mergeCell ref="D110:D122"/>
    <mergeCell ref="E110:E122"/>
    <mergeCell ref="A80:A142"/>
    <mergeCell ref="C80:C83"/>
    <mergeCell ref="D80:D83"/>
    <mergeCell ref="E80:E83"/>
    <mergeCell ref="C84:C89"/>
    <mergeCell ref="D84:D89"/>
    <mergeCell ref="E84:E89"/>
    <mergeCell ref="C90:C100"/>
    <mergeCell ref="D90:D100"/>
    <mergeCell ref="E90:E100"/>
    <mergeCell ref="C123:C142"/>
    <mergeCell ref="D123:D142"/>
    <mergeCell ref="E123:E142"/>
    <mergeCell ref="A61:A78"/>
    <mergeCell ref="C61:C70"/>
    <mergeCell ref="D61:D70"/>
    <mergeCell ref="E61:E70"/>
    <mergeCell ref="C71:C78"/>
    <mergeCell ref="D71:D78"/>
    <mergeCell ref="E71:E78"/>
    <mergeCell ref="B55:C55"/>
    <mergeCell ref="B56:C56"/>
    <mergeCell ref="B57:C57"/>
    <mergeCell ref="D48:D57"/>
    <mergeCell ref="E48:E57"/>
    <mergeCell ref="A25:A57"/>
    <mergeCell ref="B37:C37"/>
    <mergeCell ref="B38:C38"/>
    <mergeCell ref="B39:C39"/>
    <mergeCell ref="D35:D39"/>
    <mergeCell ref="E35:E39"/>
    <mergeCell ref="F48:F57"/>
    <mergeCell ref="B49:C49"/>
    <mergeCell ref="B50:C50"/>
    <mergeCell ref="B51:C51"/>
    <mergeCell ref="B52:C52"/>
    <mergeCell ref="B53:C53"/>
    <mergeCell ref="B54:C54"/>
    <mergeCell ref="B46:C46"/>
    <mergeCell ref="B47:C47"/>
    <mergeCell ref="D40:D47"/>
    <mergeCell ref="E40:E47"/>
    <mergeCell ref="F40:F47"/>
    <mergeCell ref="B48:C48"/>
    <mergeCell ref="B40:C40"/>
    <mergeCell ref="B41:C41"/>
    <mergeCell ref="B42:C42"/>
    <mergeCell ref="B43:C43"/>
    <mergeCell ref="B44:C44"/>
    <mergeCell ref="B45:C45"/>
    <mergeCell ref="F35:F39"/>
    <mergeCell ref="D25:D29"/>
    <mergeCell ref="E25:E29"/>
    <mergeCell ref="F25:F29"/>
    <mergeCell ref="B30:C30"/>
    <mergeCell ref="B31:C31"/>
    <mergeCell ref="B32:C32"/>
    <mergeCell ref="D30:D34"/>
    <mergeCell ref="E30:E34"/>
    <mergeCell ref="F30:F34"/>
    <mergeCell ref="B25:C25"/>
    <mergeCell ref="B26:C26"/>
    <mergeCell ref="B27:C27"/>
    <mergeCell ref="B28:C28"/>
    <mergeCell ref="B29:C29"/>
    <mergeCell ref="B33:C33"/>
    <mergeCell ref="B34:C34"/>
    <mergeCell ref="B35:C35"/>
    <mergeCell ref="B36:C36"/>
    <mergeCell ref="A21:B21"/>
    <mergeCell ref="C21:F21"/>
    <mergeCell ref="A22:B23"/>
    <mergeCell ref="C22:F22"/>
    <mergeCell ref="C23:F23"/>
    <mergeCell ref="B24:C24"/>
    <mergeCell ref="A18:B18"/>
    <mergeCell ref="C18:F18"/>
    <mergeCell ref="A19:B19"/>
    <mergeCell ref="C19:F19"/>
    <mergeCell ref="A20:B20"/>
    <mergeCell ref="C20:F20"/>
    <mergeCell ref="A10:B10"/>
    <mergeCell ref="C10:F10"/>
    <mergeCell ref="A11:B11"/>
    <mergeCell ref="C11:F11"/>
    <mergeCell ref="A12:B17"/>
    <mergeCell ref="C12:F17"/>
    <mergeCell ref="A7:B7"/>
    <mergeCell ref="C7:F7"/>
    <mergeCell ref="A8:B8"/>
    <mergeCell ref="C8:F8"/>
    <mergeCell ref="A9:B9"/>
    <mergeCell ref="C9:F9"/>
    <mergeCell ref="A4:B4"/>
    <mergeCell ref="C4:F4"/>
    <mergeCell ref="A5:B5"/>
    <mergeCell ref="C5:F5"/>
    <mergeCell ref="A6:B6"/>
    <mergeCell ref="C6:F6"/>
    <mergeCell ref="A1:B1"/>
    <mergeCell ref="C1:F1"/>
    <mergeCell ref="A2:B2"/>
    <mergeCell ref="C2:F2"/>
    <mergeCell ref="A3:B3"/>
    <mergeCell ref="C3:F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e3aca9d-d4eb-4254-a437-6bb7f1b28d83" xsi:nil="true"/>
    <lcf76f155ced4ddcb4097134ff3c332f xmlns="4789e018-8bd7-4de6-bcbe-3f0737e6d188">
      <Terms xmlns="http://schemas.microsoft.com/office/infopath/2007/PartnerControls"/>
    </lcf76f155ced4ddcb4097134ff3c332f>
    <ResponsibleOfficer xmlns="4789e018-8bd7-4de6-bcbe-3f0737e6d188">
      <UserInfo>
        <DisplayName/>
        <AccountId xsi:nil="true"/>
        <AccountType/>
      </UserInfo>
    </ResponsibleOffic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7C5DBD0C303044BE81A728B4BDC32F" ma:contentTypeVersion="16" ma:contentTypeDescription="Create a new document." ma:contentTypeScope="" ma:versionID="dd89d5586f74e1dfb6e2dd54c25ac905">
  <xsd:schema xmlns:xsd="http://www.w3.org/2001/XMLSchema" xmlns:xs="http://www.w3.org/2001/XMLSchema" xmlns:p="http://schemas.microsoft.com/office/2006/metadata/properties" xmlns:ns2="4789e018-8bd7-4de6-bcbe-3f0737e6d188" xmlns:ns3="7e3aca9d-d4eb-4254-a437-6bb7f1b28d83" targetNamespace="http://schemas.microsoft.com/office/2006/metadata/properties" ma:root="true" ma:fieldsID="e25bdafcc1a07c7dd806f3f469ea5611" ns2:_="" ns3:_="">
    <xsd:import namespace="4789e018-8bd7-4de6-bcbe-3f0737e6d188"/>
    <xsd:import namespace="7e3aca9d-d4eb-4254-a437-6bb7f1b28d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ResponsibleOfficer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89e018-8bd7-4de6-bcbe-3f0737e6d1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ResponsibleOfficer" ma:index="19" nillable="true" ma:displayName="Responsible Officer " ma:description="Person responsible for this action " ma:format="Dropdown" ma:list="UserInfo" ma:SharePointGroup="0" ma:internalName="ResponsibleOffic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6c13654-9e0b-40a7-be5f-9925f2f865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3aca9d-d4eb-4254-a437-6bb7f1b28d8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4d4c355-fbcc-4715-93ec-3fba67e31cfd}" ma:internalName="TaxCatchAll" ma:showField="CatchAllData" ma:web="7e3aca9d-d4eb-4254-a437-6bb7f1b28d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67677C-91C7-4A80-8AA5-EB4CF19630E4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4789e018-8bd7-4de6-bcbe-3f0737e6d188"/>
    <ds:schemaRef ds:uri="http://schemas.microsoft.com/office/infopath/2007/PartnerControls"/>
    <ds:schemaRef ds:uri="http://purl.org/dc/terms/"/>
    <ds:schemaRef ds:uri="7e3aca9d-d4eb-4254-a437-6bb7f1b28d83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4C332C0-774C-495B-8035-C95ED479D4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89e018-8bd7-4de6-bcbe-3f0737e6d188"/>
    <ds:schemaRef ds:uri="7e3aca9d-d4eb-4254-a437-6bb7f1b28d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4FFC57-DCF2-4467-BAA8-D5FB6C62DE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Employee - Clarke Kent</vt:lpstr>
      <vt:lpstr>Employee - Bruce Wayne</vt:lpstr>
      <vt:lpstr>Ongoing Site Audit Tool</vt:lpstr>
      <vt:lpstr>'Employee - Bruce Wayne'!Print_Area</vt:lpstr>
      <vt:lpstr>'Employee - Clarke Kent'!Print_Area</vt:lpstr>
    </vt:vector>
  </TitlesOfParts>
  <Manager/>
  <Company>Department of Housing and Public Works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HOBSON Chelsea</dc:creator>
  <cp:keywords/>
  <dc:description/>
  <cp:lastModifiedBy>Emily Taylor</cp:lastModifiedBy>
  <cp:revision/>
  <cp:lastPrinted>2022-10-11T04:54:49Z</cp:lastPrinted>
  <dcterms:created xsi:type="dcterms:W3CDTF">2019-11-06T10:28:00Z</dcterms:created>
  <dcterms:modified xsi:type="dcterms:W3CDTF">2022-10-11T05:47:38Z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0x010100667C5DBD0C303044BE81A728B4BDC32F</vt:lpwstr>
  </property>
  <property fmtid="{D5CDD505-2E9C-101B-9397-08002B2CF9AE}" pid="3" name="MediaServiceImageTags">
    <vt:lpwstr/>
  </property>
</Properties>
</file>